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56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73" i="1" l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3" i="1"/>
  <c r="D29" i="1"/>
  <c r="D25" i="1"/>
  <c r="D22" i="1"/>
  <c r="D19" i="1"/>
  <c r="D10" i="1"/>
  <c r="D4" i="1"/>
  <c r="D72" i="1"/>
  <c r="D71" i="1"/>
  <c r="D70" i="1"/>
  <c r="D69" i="1"/>
  <c r="D68" i="1"/>
  <c r="D67" i="1"/>
  <c r="D66" i="1"/>
  <c r="D65" i="1"/>
  <c r="D64" i="1"/>
  <c r="D63" i="1"/>
  <c r="D62" i="1"/>
  <c r="D34" i="1"/>
  <c r="D32" i="1"/>
  <c r="D31" i="1"/>
  <c r="D30" i="1"/>
  <c r="D28" i="1"/>
  <c r="D27" i="1"/>
  <c r="D26" i="1"/>
  <c r="D24" i="1"/>
  <c r="D23" i="1"/>
  <c r="D21" i="1"/>
  <c r="D20" i="1"/>
  <c r="D18" i="1"/>
  <c r="D17" i="1"/>
  <c r="D13" i="1"/>
  <c r="D12" i="1"/>
  <c r="D11" i="1"/>
  <c r="D9" i="1"/>
  <c r="D8" i="1"/>
  <c r="D7" i="1"/>
  <c r="D6" i="1"/>
  <c r="D74" i="1"/>
  <c r="D61" i="1"/>
  <c r="D37" i="1"/>
  <c r="D36" i="1"/>
  <c r="D35" i="1"/>
  <c r="D16" i="1"/>
  <c r="D15" i="1"/>
  <c r="D14" i="1"/>
  <c r="D5" i="1"/>
  <c r="E19" i="1"/>
  <c r="F19" i="1" s="1"/>
  <c r="G19" i="1" s="1"/>
  <c r="E22" i="1"/>
  <c r="E25" i="1"/>
  <c r="F25" i="1" s="1"/>
  <c r="G25" i="1" s="1"/>
  <c r="E29" i="1"/>
  <c r="E33" i="1"/>
  <c r="F33" i="1" s="1"/>
  <c r="G33" i="1" s="1"/>
  <c r="E38" i="1"/>
  <c r="E39" i="1"/>
  <c r="F39" i="1" s="1"/>
  <c r="G39" i="1" s="1"/>
  <c r="E40" i="1"/>
  <c r="E41" i="1"/>
  <c r="F41" i="1" s="1"/>
  <c r="G41" i="1" s="1"/>
  <c r="E42" i="1"/>
  <c r="E43" i="1"/>
  <c r="F43" i="1" s="1"/>
  <c r="G43" i="1" s="1"/>
  <c r="E44" i="1"/>
  <c r="E45" i="1"/>
  <c r="F45" i="1" s="1"/>
  <c r="G45" i="1" s="1"/>
  <c r="E46" i="1"/>
  <c r="E47" i="1"/>
  <c r="F47" i="1" s="1"/>
  <c r="G47" i="1" s="1"/>
  <c r="E48" i="1"/>
  <c r="E49" i="1"/>
  <c r="F49" i="1" s="1"/>
  <c r="G49" i="1" s="1"/>
  <c r="E50" i="1"/>
  <c r="E51" i="1"/>
  <c r="F51" i="1" s="1"/>
  <c r="G51" i="1" s="1"/>
  <c r="E52" i="1"/>
  <c r="E53" i="1"/>
  <c r="F53" i="1" s="1"/>
  <c r="G53" i="1" s="1"/>
  <c r="E54" i="1"/>
  <c r="E55" i="1"/>
  <c r="F55" i="1" s="1"/>
  <c r="G55" i="1" s="1"/>
  <c r="E56" i="1"/>
  <c r="E57" i="1"/>
  <c r="F57" i="1" s="1"/>
  <c r="G57" i="1" s="1"/>
  <c r="E58" i="1"/>
  <c r="E59" i="1"/>
  <c r="F59" i="1" s="1"/>
  <c r="G59" i="1" s="1"/>
  <c r="E60" i="1"/>
  <c r="E73" i="1"/>
  <c r="F73" i="1" s="1"/>
  <c r="G73" i="1" s="1"/>
  <c r="E10" i="1"/>
  <c r="E4" i="1"/>
  <c r="F4" i="1" s="1"/>
  <c r="G4" i="1" s="1"/>
  <c r="E7" i="1"/>
  <c r="F7" i="1" s="1"/>
  <c r="G7" i="1" s="1"/>
  <c r="E8" i="1"/>
  <c r="F8" i="1" s="1"/>
  <c r="G8" i="1" s="1"/>
  <c r="E9" i="1"/>
  <c r="F9" i="1" s="1"/>
  <c r="G9" i="1" s="1"/>
  <c r="E11" i="1"/>
  <c r="F11" i="1" s="1"/>
  <c r="G11" i="1" s="1"/>
  <c r="E12" i="1"/>
  <c r="F12" i="1" s="1"/>
  <c r="G12" i="1" s="1"/>
  <c r="E13" i="1"/>
  <c r="F13" i="1" s="1"/>
  <c r="G13" i="1" s="1"/>
  <c r="E17" i="1"/>
  <c r="F17" i="1" s="1"/>
  <c r="G17" i="1" s="1"/>
  <c r="E18" i="1"/>
  <c r="F18" i="1" s="1"/>
  <c r="G18" i="1" s="1"/>
  <c r="E20" i="1"/>
  <c r="F20" i="1" s="1"/>
  <c r="G20" i="1" s="1"/>
  <c r="E21" i="1"/>
  <c r="F21" i="1" s="1"/>
  <c r="G21" i="1" s="1"/>
  <c r="E23" i="1"/>
  <c r="F23" i="1" s="1"/>
  <c r="G23" i="1" s="1"/>
  <c r="E24" i="1"/>
  <c r="F24" i="1" s="1"/>
  <c r="G24" i="1" s="1"/>
  <c r="E26" i="1"/>
  <c r="F26" i="1" s="1"/>
  <c r="G26" i="1" s="1"/>
  <c r="E27" i="1"/>
  <c r="F27" i="1" s="1"/>
  <c r="G27" i="1" s="1"/>
  <c r="E28" i="1"/>
  <c r="F28" i="1" s="1"/>
  <c r="G28" i="1" s="1"/>
  <c r="E30" i="1"/>
  <c r="F30" i="1" s="1"/>
  <c r="G30" i="1" s="1"/>
  <c r="E31" i="1"/>
  <c r="F31" i="1" s="1"/>
  <c r="G31" i="1" s="1"/>
  <c r="E32" i="1"/>
  <c r="F32" i="1" s="1"/>
  <c r="G32" i="1" s="1"/>
  <c r="E34" i="1"/>
  <c r="F34" i="1" s="1"/>
  <c r="G34" i="1" s="1"/>
  <c r="E62" i="1"/>
  <c r="F62" i="1" s="1"/>
  <c r="G62" i="1" s="1"/>
  <c r="E63" i="1"/>
  <c r="F63" i="1" s="1"/>
  <c r="G63" i="1" s="1"/>
  <c r="E64" i="1"/>
  <c r="F64" i="1" s="1"/>
  <c r="G64" i="1" s="1"/>
  <c r="E65" i="1"/>
  <c r="F65" i="1" s="1"/>
  <c r="G65" i="1" s="1"/>
  <c r="E66" i="1"/>
  <c r="F66" i="1" s="1"/>
  <c r="G66" i="1" s="1"/>
  <c r="E67" i="1"/>
  <c r="F67" i="1" s="1"/>
  <c r="G67" i="1" s="1"/>
  <c r="E68" i="1"/>
  <c r="F68" i="1" s="1"/>
  <c r="G68" i="1" s="1"/>
  <c r="E69" i="1"/>
  <c r="F69" i="1" s="1"/>
  <c r="G69" i="1" s="1"/>
  <c r="E70" i="1"/>
  <c r="F70" i="1" s="1"/>
  <c r="G70" i="1" s="1"/>
  <c r="E71" i="1"/>
  <c r="F71" i="1" s="1"/>
  <c r="G71" i="1" s="1"/>
  <c r="E72" i="1"/>
  <c r="F72" i="1" s="1"/>
  <c r="G72" i="1" s="1"/>
  <c r="E6" i="1"/>
  <c r="E14" i="1"/>
  <c r="F14" i="1" s="1"/>
  <c r="G14" i="1" s="1"/>
  <c r="E15" i="1"/>
  <c r="F15" i="1" s="1"/>
  <c r="G15" i="1" s="1"/>
  <c r="E16" i="1"/>
  <c r="F16" i="1" s="1"/>
  <c r="G16" i="1" s="1"/>
  <c r="E35" i="1"/>
  <c r="F35" i="1" s="1"/>
  <c r="G35" i="1" s="1"/>
  <c r="E36" i="1"/>
  <c r="F36" i="1" s="1"/>
  <c r="G36" i="1" s="1"/>
  <c r="E37" i="1"/>
  <c r="F37" i="1" s="1"/>
  <c r="G37" i="1" s="1"/>
  <c r="E5" i="1"/>
  <c r="F5" i="1" s="1"/>
  <c r="G5" i="1" s="1"/>
  <c r="E74" i="1"/>
  <c r="F74" i="1" s="1"/>
  <c r="G74" i="1" s="1"/>
  <c r="E61" i="1"/>
  <c r="F61" i="1" s="1"/>
  <c r="G61" i="1" s="1"/>
  <c r="F6" i="1" l="1"/>
  <c r="G6" i="1" s="1"/>
  <c r="F10" i="1"/>
  <c r="G10" i="1" s="1"/>
  <c r="F60" i="1"/>
  <c r="G60" i="1" s="1"/>
  <c r="F58" i="1"/>
  <c r="G58" i="1" s="1"/>
  <c r="F56" i="1"/>
  <c r="G56" i="1" s="1"/>
  <c r="F54" i="1"/>
  <c r="G54" i="1" s="1"/>
  <c r="F52" i="1"/>
  <c r="G52" i="1" s="1"/>
  <c r="F50" i="1"/>
  <c r="G50" i="1" s="1"/>
  <c r="F48" i="1"/>
  <c r="G48" i="1" s="1"/>
  <c r="F46" i="1"/>
  <c r="G46" i="1" s="1"/>
  <c r="F44" i="1"/>
  <c r="G44" i="1" s="1"/>
  <c r="F42" i="1"/>
  <c r="G42" i="1" s="1"/>
  <c r="F40" i="1"/>
  <c r="G40" i="1" s="1"/>
  <c r="F38" i="1"/>
  <c r="G38" i="1" s="1"/>
  <c r="F29" i="1"/>
  <c r="G29" i="1" s="1"/>
  <c r="F22" i="1"/>
  <c r="G22" i="1" s="1"/>
  <c r="G75" i="1" l="1"/>
</calcChain>
</file>

<file path=xl/sharedStrings.xml><?xml version="1.0" encoding="utf-8"?>
<sst xmlns="http://schemas.openxmlformats.org/spreadsheetml/2006/main" count="262" uniqueCount="113">
  <si>
    <t>8 Июля 12</t>
  </si>
  <si>
    <t>8 Июля 39</t>
  </si>
  <si>
    <t>не работал</t>
  </si>
  <si>
    <t>8 Июля 41</t>
  </si>
  <si>
    <t>8 Июля 49</t>
  </si>
  <si>
    <t>8 Марта 122</t>
  </si>
  <si>
    <t>8 Марта 124</t>
  </si>
  <si>
    <t>8 Марта 136</t>
  </si>
  <si>
    <t>8 Марта 144</t>
  </si>
  <si>
    <t>8 Марта 146</t>
  </si>
  <si>
    <t>8 Марта 148</t>
  </si>
  <si>
    <t>на поверке</t>
  </si>
  <si>
    <t>8 Марта 150</t>
  </si>
  <si>
    <t>Автозаводцев 20</t>
  </si>
  <si>
    <t>Автозаводцев 48</t>
  </si>
  <si>
    <t>Автозаводцев 52</t>
  </si>
  <si>
    <t>Автомеханический 7</t>
  </si>
  <si>
    <t>Азовская 19</t>
  </si>
  <si>
    <t>Ветеранов 5</t>
  </si>
  <si>
    <t>Ветеранов 7</t>
  </si>
  <si>
    <t>Донская 15</t>
  </si>
  <si>
    <t>Керченская 17</t>
  </si>
  <si>
    <t>Керченская 40</t>
  </si>
  <si>
    <t>Керченская 42</t>
  </si>
  <si>
    <t>Нахимова 14</t>
  </si>
  <si>
    <t>Нахимова 22</t>
  </si>
  <si>
    <t>Орловская 1</t>
  </si>
  <si>
    <t>Предзаводская 3</t>
  </si>
  <si>
    <t>Предзаводская 5</t>
  </si>
  <si>
    <t>Садовый 2</t>
  </si>
  <si>
    <t>Севастопольская 35</t>
  </si>
  <si>
    <t>Октябрь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</si>
  <si>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</si>
  <si>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</si>
  <si>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</si>
  <si>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</si>
  <si>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</si>
  <si>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</si>
  <si>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</si>
  <si>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</si>
  <si>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</si>
  <si>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</si>
  <si>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60 лет Октября 20</t>
  </si>
  <si>
    <t>8 Марта 134</t>
  </si>
  <si>
    <t>Автозаводцев 6</t>
  </si>
  <si>
    <t>Ак. Павлова 13</t>
  </si>
  <si>
    <t>Ак. Павлова 15</t>
  </si>
  <si>
    <t>Ак. Павлова 30</t>
  </si>
  <si>
    <t>Ак. Павлова 32</t>
  </si>
  <si>
    <t>Ак. Павлова 38</t>
  </si>
  <si>
    <t>Ак. Павлова 5</t>
  </si>
  <si>
    <t>Ак. Павлова 9</t>
  </si>
  <si>
    <t>Богдана Хмельницкого 32</t>
  </si>
  <si>
    <t>Богдана Хмельницкого 72</t>
  </si>
  <si>
    <t>Бульвар Мира 3</t>
  </si>
  <si>
    <t>Вернадского 28</t>
  </si>
  <si>
    <t>Вернадского 5</t>
  </si>
  <si>
    <t>Добролюбова 8</t>
  </si>
  <si>
    <t>Донская 5</t>
  </si>
  <si>
    <t>Ильмен-Тау 8</t>
  </si>
  <si>
    <t>Керченская 7</t>
  </si>
  <si>
    <t>Лихачева 16</t>
  </si>
  <si>
    <t>Луначарского 16</t>
  </si>
  <si>
    <t>Макеева 37</t>
  </si>
  <si>
    <t>Макеева 53</t>
  </si>
  <si>
    <t>Макеева 63</t>
  </si>
  <si>
    <t>Молодёжная 10</t>
  </si>
  <si>
    <t>Молодёжная 28</t>
  </si>
  <si>
    <t>Октября 20</t>
  </si>
  <si>
    <t>Октября 22</t>
  </si>
  <si>
    <t>Октября 30</t>
  </si>
  <si>
    <t>Октября 52</t>
  </si>
  <si>
    <t>Октября 56</t>
  </si>
  <si>
    <t>Октября 69</t>
  </si>
  <si>
    <t>Октября 9</t>
  </si>
  <si>
    <t>Попова 1</t>
  </si>
  <si>
    <t>Попова 13</t>
  </si>
  <si>
    <t>Попова 15</t>
  </si>
  <si>
    <t>Попова 19</t>
  </si>
  <si>
    <t>Предзаводская 7</t>
  </si>
  <si>
    <t>Степана Разина 10</t>
  </si>
  <si>
    <t>Степана Разина 12</t>
  </si>
  <si>
    <t>Степана Разина 2</t>
  </si>
  <si>
    <t>Степана Разина 4</t>
  </si>
  <si>
    <t>12</t>
  </si>
  <si>
    <t>13</t>
  </si>
  <si>
    <t>14</t>
  </si>
  <si>
    <t>15</t>
  </si>
  <si>
    <t>16</t>
  </si>
  <si>
    <t>17</t>
  </si>
  <si>
    <t>период</t>
  </si>
  <si>
    <t>авг, сент</t>
  </si>
  <si>
    <t>окт, нояб, дек</t>
  </si>
  <si>
    <t>авг-дек</t>
  </si>
  <si>
    <t>авг, окт, нояб, дек</t>
  </si>
  <si>
    <t>11</t>
  </si>
  <si>
    <t>начислено</t>
  </si>
  <si>
    <t>факт</t>
  </si>
  <si>
    <t>район</t>
  </si>
  <si>
    <t>разница</t>
  </si>
  <si>
    <t>1223</t>
  </si>
  <si>
    <t>1118</t>
  </si>
  <si>
    <t>Сумма</t>
  </si>
  <si>
    <t>Адрес</t>
  </si>
  <si>
    <t>Итого</t>
  </si>
  <si>
    <t>Автозавод</t>
  </si>
  <si>
    <t>Машгородок</t>
  </si>
  <si>
    <t>п. Строителей</t>
  </si>
  <si>
    <t>Старый город</t>
  </si>
  <si>
    <t>Август</t>
  </si>
  <si>
    <t>Сентябрь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</si>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</sst>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70" formatCode="_-* #,##0&quot;р.&quot;_-;\-* #,##0&quot;р.&quot;_-;_-* &quot;-&quot;??&quot;р.&quot;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Tahoma"/>
      <family val="2"/>
      <charset val="204"/>
    </font>
    <font>
      <sz val="12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000000"/>
      <name val="Calibri"/>
      <scheme val="minor"/>
    </font>
    <font>
      <sz val="12"/>
      <color theme="1"/>
      <name val="Calibri"/>
      <family val="2"/>
      <charset val="204"/>
      <scheme val="minor"/>
    </font>
    <font>
      <b/>
      <sz val="16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2" xfId="0" applyFill="1" applyBorder="1" applyAlignment="1">
      <alignment horizontal="left"/>
    </xf>
    <xf numFmtId="0" fontId="3" fillId="0" borderId="2" xfId="0" applyNumberFormat="1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2" xfId="0" applyFont="1" applyFill="1" applyBorder="1"/>
    <xf numFmtId="2" fontId="3" fillId="0" borderId="2" xfId="0" applyNumberFormat="1" applyFont="1" applyFill="1" applyBorder="1" applyAlignment="1">
      <alignment horizontal="right" vertical="center" wrapText="1" shrinkToFit="1"/>
    </xf>
    <xf numFmtId="2" fontId="3" fillId="0" borderId="4" xfId="0" applyNumberFormat="1" applyFont="1" applyFill="1" applyBorder="1" applyAlignment="1">
      <alignment horizontal="right" vertical="center" wrapText="1" shrinkToFit="1"/>
    </xf>
    <xf numFmtId="0" fontId="4" fillId="0" borderId="4" xfId="0" applyFont="1" applyFill="1" applyBorder="1"/>
    <xf numFmtId="49" fontId="3" fillId="0" borderId="2" xfId="0" applyNumberFormat="1" applyFont="1" applyFill="1" applyBorder="1" applyAlignment="1">
      <alignment horizontal="left" vertical="center" wrapText="1" shrinkToFit="1"/>
    </xf>
    <xf numFmtId="49" fontId="3" fillId="0" borderId="5" xfId="0" applyNumberFormat="1" applyFont="1" applyFill="1" applyBorder="1" applyAlignment="1">
      <alignment horizontal="left" vertical="center" wrapText="1" shrinkToFit="1"/>
    </xf>
    <xf numFmtId="2" fontId="3" fillId="0" borderId="5" xfId="0" applyNumberFormat="1" applyFont="1" applyFill="1" applyBorder="1" applyAlignment="1">
      <alignment horizontal="right" vertical="center" wrapText="1" shrinkToFit="1"/>
    </xf>
    <xf numFmtId="0" fontId="4" fillId="0" borderId="5" xfId="0" applyFont="1" applyFill="1" applyBorder="1"/>
    <xf numFmtId="0" fontId="0" fillId="0" borderId="0" xfId="0" applyFill="1"/>
    <xf numFmtId="49" fontId="5" fillId="0" borderId="2" xfId="0" applyNumberFormat="1" applyFont="1" applyFill="1" applyBorder="1" applyAlignment="1">
      <alignment horizontal="left" vertical="center" wrapText="1" shrinkToFit="1"/>
    </xf>
    <xf numFmtId="0" fontId="3" fillId="0" borderId="5" xfId="0" applyNumberFormat="1" applyFont="1" applyFill="1" applyBorder="1" applyAlignment="1">
      <alignment horizontal="left" vertical="center" wrapText="1" shrinkToFit="1"/>
    </xf>
    <xf numFmtId="0" fontId="2" fillId="0" borderId="2" xfId="0" applyFont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left" vertical="center" wrapText="1" shrinkToFit="1"/>
    </xf>
    <xf numFmtId="1" fontId="3" fillId="0" borderId="2" xfId="0" applyNumberFormat="1" applyFont="1" applyFill="1" applyBorder="1" applyAlignment="1">
      <alignment horizontal="left" vertical="center" wrapText="1" shrinkToFit="1"/>
    </xf>
    <xf numFmtId="1" fontId="4" fillId="0" borderId="2" xfId="0" applyNumberFormat="1" applyFont="1" applyFill="1" applyBorder="1" applyAlignment="1">
      <alignment horizontal="center" vertical="center" wrapText="1" shrinkToFit="1"/>
    </xf>
    <xf numFmtId="0" fontId="6" fillId="0" borderId="2" xfId="0" applyFont="1" applyFill="1" applyBorder="1"/>
    <xf numFmtId="0" fontId="6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left"/>
    </xf>
    <xf numFmtId="1" fontId="3" fillId="0" borderId="5" xfId="0" applyNumberFormat="1" applyFont="1" applyFill="1" applyBorder="1" applyAlignment="1">
      <alignment horizontal="left" vertical="center" wrapText="1" shrinkToFit="1"/>
    </xf>
    <xf numFmtId="0" fontId="4" fillId="0" borderId="5" xfId="0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 vertical="center" wrapText="1" shrinkToFit="1"/>
    </xf>
    <xf numFmtId="0" fontId="3" fillId="0" borderId="5" xfId="0" applyNumberFormat="1" applyFont="1" applyFill="1" applyBorder="1" applyAlignment="1">
      <alignment horizontal="center" vertical="center" wrapText="1" shrinkToFit="1"/>
    </xf>
    <xf numFmtId="0" fontId="3" fillId="0" borderId="4" xfId="0" applyNumberFormat="1" applyFont="1" applyFill="1" applyBorder="1" applyAlignment="1">
      <alignment horizontal="center" vertical="center" wrapText="1" shrinkToFit="1"/>
    </xf>
    <xf numFmtId="170" fontId="3" fillId="0" borderId="2" xfId="1" applyNumberFormat="1" applyFont="1" applyFill="1" applyBorder="1" applyAlignment="1">
      <alignment horizontal="right" vertical="center" wrapText="1" shrinkToFit="1"/>
    </xf>
    <xf numFmtId="170" fontId="6" fillId="0" borderId="2" xfId="1" applyNumberFormat="1" applyFont="1" applyFill="1" applyBorder="1" applyAlignment="1">
      <alignment horizontal="right"/>
    </xf>
    <xf numFmtId="170" fontId="4" fillId="0" borderId="2" xfId="1" applyNumberFormat="1" applyFont="1" applyFill="1" applyBorder="1" applyAlignment="1">
      <alignment horizontal="right"/>
    </xf>
    <xf numFmtId="170" fontId="3" fillId="0" borderId="5" xfId="1" applyNumberFormat="1" applyFont="1" applyFill="1" applyBorder="1" applyAlignment="1">
      <alignment horizontal="right" vertical="center" wrapText="1" shrinkToFit="1"/>
    </xf>
    <xf numFmtId="49" fontId="7" fillId="0" borderId="5" xfId="0" applyNumberFormat="1" applyFont="1" applyFill="1" applyBorder="1" applyAlignment="1">
      <alignment horizontal="right" vertical="center" wrapText="1" shrinkToFit="1"/>
    </xf>
    <xf numFmtId="0" fontId="6" fillId="0" borderId="2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70" formatCode="_-* #,##0&quot;р.&quot;_-;\-* #,##0&quot;р.&quot;_-;_-* &quot;-&quot;??&quot;р.&quot;_-;_-@_-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70" formatCode="_-* #,##0&quot;р.&quot;_-;\-* #,##0&quot;р.&quot;_-;_-* &quot;-&quot;??&quot;р.&quot;_-;_-@_-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auto="1"/>
        </patternFill>
      </fill>
      <alignment horizont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Таблица1" displayName="Таблица1" ref="A3:Q75" totalsRowShown="0" headerRowDxfId="34" dataDxfId="33" headerRowBorderDxfId="36" tableBorderDxfId="37">
  <autoFilter ref="A3:Q75"/>
  <sortState ref="A4:Q74">
    <sortCondition ref="B3:B74"/>
  </sortState>
  <tableColumns count="17">
    <tableColumn id="2" name="1" dataDxfId="35" totalsRowDxfId="16"/>
    <tableColumn id="21" name="2" dataDxfId="32" totalsRowDxfId="15"/>
    <tableColumn id="17" name="3" dataDxfId="31" totalsRowDxfId="14"/>
    <tableColumn id="22" name="4" dataDxfId="20" totalsRowDxfId="13"/>
    <tableColumn id="16" name="5" dataDxfId="30" totalsRowDxfId="12">
      <calculatedColumnFormula>Таблица1[[#This Row],[9]]+Таблица1[[#This Row],[11]]+Таблица1[[#This Row],[13]]+Таблица1[[#This Row],[15]]+Таблица1[[#This Row],[17]]</calculatedColumnFormula>
    </tableColumn>
    <tableColumn id="18" name="6" dataDxfId="19" totalsRowDxfId="11">
      <calculatedColumnFormula>Таблица1[[#This Row],[5]]-Таблица1[[#This Row],[4]]</calculatedColumnFormula>
    </tableColumn>
    <tableColumn id="23" name="7" dataDxfId="17" totalsRowDxfId="10" dataCellStyle="Денежный">
      <calculatedColumnFormula>Таблица1[[#This Row],[6]]*18.12</calculatedColumnFormula>
    </tableColumn>
    <tableColumn id="19" name="8" dataDxfId="18" totalsRowDxfId="9"/>
    <tableColumn id="13" name="9" dataDxfId="29" totalsRowDxfId="8"/>
    <tableColumn id="20" name="10" dataDxfId="28" totalsRowDxfId="7"/>
    <tableColumn id="12" name="11" dataDxfId="27" totalsRowDxfId="6"/>
    <tableColumn id="3" name="12" dataDxfId="26" totalsRowDxfId="5"/>
    <tableColumn id="4" name="13" dataDxfId="25" totalsRowDxfId="4"/>
    <tableColumn id="6" name="14" dataDxfId="24" totalsRowDxfId="3"/>
    <tableColumn id="7" name="15" dataDxfId="23" totalsRowDxfId="2"/>
    <tableColumn id="9" name="16" dataDxfId="22" totalsRowDxfId="1"/>
    <tableColumn id="10" name="17" dataDxfId="21" totals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"/>
  <sheetViews>
    <sheetView tabSelected="1" zoomScale="85" zoomScaleNormal="85" workbookViewId="0">
      <pane xSplit="1" topLeftCell="B1" activePane="topRight" state="frozen"/>
      <selection activeCell="A22" sqref="A22"/>
      <selection pane="topRight" activeCell="E24" sqref="E24"/>
    </sheetView>
  </sheetViews>
  <sheetFormatPr defaultRowHeight="15" x14ac:dyDescent="0.25"/>
  <cols>
    <col min="1" max="2" width="33.42578125" style="13" customWidth="1"/>
    <col min="3" max="3" width="20.140625" style="13" customWidth="1"/>
    <col min="4" max="4" width="12" style="13" customWidth="1"/>
    <col min="5" max="5" width="13.42578125" style="13" customWidth="1"/>
    <col min="6" max="7" width="15.42578125" style="13" customWidth="1"/>
    <col min="8" max="8" width="9.140625" style="13" customWidth="1"/>
    <col min="9" max="9" width="10.28515625" style="13" customWidth="1"/>
    <col min="10" max="10" width="11.140625" style="13" customWidth="1"/>
    <col min="11" max="12" width="10.28515625" style="13" customWidth="1"/>
    <col min="13" max="13" width="10.28515625" style="13" bestFit="1" customWidth="1"/>
    <col min="14" max="14" width="10.28515625" style="13" customWidth="1"/>
    <col min="15" max="15" width="9.140625" style="13" customWidth="1"/>
    <col min="16" max="16" width="10.28515625" style="13" customWidth="1"/>
    <col min="17" max="17" width="10.28515625" style="13" bestFit="1" customWidth="1"/>
  </cols>
  <sheetData>
    <row r="1" spans="1:17" x14ac:dyDescent="0.25">
      <c r="A1" s="2" t="s">
        <v>103</v>
      </c>
      <c r="B1" s="29" t="s">
        <v>98</v>
      </c>
      <c r="C1" s="29" t="s">
        <v>90</v>
      </c>
      <c r="D1" s="2" t="s">
        <v>96</v>
      </c>
      <c r="E1" s="2" t="s">
        <v>97</v>
      </c>
      <c r="F1" s="2" t="s">
        <v>99</v>
      </c>
      <c r="G1" s="2" t="s">
        <v>102</v>
      </c>
      <c r="H1" s="39" t="s">
        <v>109</v>
      </c>
      <c r="I1" s="39"/>
      <c r="J1" s="39" t="s">
        <v>110</v>
      </c>
      <c r="K1" s="39"/>
      <c r="L1" s="39" t="s">
        <v>31</v>
      </c>
      <c r="M1" s="39"/>
      <c r="N1" s="39" t="s">
        <v>111</v>
      </c>
      <c r="O1" s="39"/>
      <c r="P1" s="37" t="s">
        <v>112</v>
      </c>
      <c r="Q1" s="37"/>
    </row>
    <row r="2" spans="1:17" ht="22.5" x14ac:dyDescent="0.25">
      <c r="A2" s="2"/>
      <c r="B2" s="30"/>
      <c r="C2" s="30"/>
      <c r="D2" s="2"/>
      <c r="E2" s="2"/>
      <c r="F2" s="2"/>
      <c r="G2" s="2"/>
      <c r="H2" s="16" t="s">
        <v>97</v>
      </c>
      <c r="I2" s="16" t="s">
        <v>96</v>
      </c>
      <c r="J2" s="16" t="s">
        <v>97</v>
      </c>
      <c r="K2" s="16" t="s">
        <v>96</v>
      </c>
      <c r="L2" s="16" t="s">
        <v>97</v>
      </c>
      <c r="M2" s="16" t="s">
        <v>96</v>
      </c>
      <c r="N2" s="16" t="s">
        <v>97</v>
      </c>
      <c r="O2" s="16" t="s">
        <v>96</v>
      </c>
      <c r="P2" s="38" t="s">
        <v>97</v>
      </c>
      <c r="Q2" s="16" t="s">
        <v>96</v>
      </c>
    </row>
    <row r="3" spans="1:17" ht="15.75" x14ac:dyDescent="0.25">
      <c r="A3" s="3" t="s">
        <v>32</v>
      </c>
      <c r="B3" s="4" t="s">
        <v>33</v>
      </c>
      <c r="C3" s="3" t="s">
        <v>34</v>
      </c>
      <c r="D3" s="4" t="s">
        <v>35</v>
      </c>
      <c r="E3" s="3" t="s">
        <v>36</v>
      </c>
      <c r="F3" s="4" t="s">
        <v>37</v>
      </c>
      <c r="G3" s="3" t="s">
        <v>38</v>
      </c>
      <c r="H3" s="4" t="s">
        <v>39</v>
      </c>
      <c r="I3" s="3" t="s">
        <v>40</v>
      </c>
      <c r="J3" s="4" t="s">
        <v>41</v>
      </c>
      <c r="K3" s="3" t="s">
        <v>95</v>
      </c>
      <c r="L3" s="4" t="s">
        <v>84</v>
      </c>
      <c r="M3" s="3" t="s">
        <v>85</v>
      </c>
      <c r="N3" s="4" t="s">
        <v>86</v>
      </c>
      <c r="O3" s="3" t="s">
        <v>87</v>
      </c>
      <c r="P3" s="4" t="s">
        <v>88</v>
      </c>
      <c r="Q3" s="3" t="s">
        <v>89</v>
      </c>
    </row>
    <row r="4" spans="1:17" ht="15.75" x14ac:dyDescent="0.25">
      <c r="A4" s="9" t="s">
        <v>0</v>
      </c>
      <c r="B4" s="9" t="s">
        <v>105</v>
      </c>
      <c r="C4" s="9" t="s">
        <v>93</v>
      </c>
      <c r="D4" s="18">
        <f>Таблица1[[#This Row],[9]]+Таблица1[[#This Row],[11]]+Таблица1[[#This Row],[13]]+Таблица1[[#This Row],[15]]+Таблица1[[#This Row],[17]]</f>
        <v>2772.34</v>
      </c>
      <c r="E4" s="18">
        <f>Таблица1[[#This Row],[8]]+Таблица1[[#This Row],[10]]+Таблица1[[#This Row],[12]]+Таблица1[[#This Row],[14]]+Таблица1[[#This Row],[16]]</f>
        <v>7482.99</v>
      </c>
      <c r="F4" s="18">
        <f>Таблица1[[#This Row],[5]]-Таблица1[[#This Row],[4]]</f>
        <v>4710.6499999999996</v>
      </c>
      <c r="G4" s="31">
        <f>Таблица1[[#This Row],[6]]*18.12</f>
        <v>85356.978000000003</v>
      </c>
      <c r="H4" s="20">
        <v>1667.52</v>
      </c>
      <c r="I4" s="21">
        <v>580.44000000000005</v>
      </c>
      <c r="J4" s="20">
        <v>1518</v>
      </c>
      <c r="K4" s="22">
        <v>538.70000000000005</v>
      </c>
      <c r="L4" s="6">
        <v>1563.71</v>
      </c>
      <c r="M4" s="5">
        <v>549.6</v>
      </c>
      <c r="N4" s="6">
        <v>1473.54</v>
      </c>
      <c r="O4" s="5">
        <v>551.79999999999995</v>
      </c>
      <c r="P4" s="6">
        <v>1260.22</v>
      </c>
      <c r="Q4" s="5">
        <v>551.79999999999995</v>
      </c>
    </row>
    <row r="5" spans="1:17" ht="15.75" x14ac:dyDescent="0.25">
      <c r="A5" s="9" t="s">
        <v>1</v>
      </c>
      <c r="B5" s="9" t="s">
        <v>105</v>
      </c>
      <c r="C5" s="9" t="s">
        <v>94</v>
      </c>
      <c r="D5" s="18">
        <f>Таблица1[[#This Row],[9]]+Таблица1[[#This Row],[13]]+Таблица1[[#This Row],[15]]+Таблица1[[#This Row],[17]]</f>
        <v>1514.4299999999998</v>
      </c>
      <c r="E5" s="18">
        <f>Таблица1[[#This Row],[8]]+Таблица1[[#This Row],[12]]+Таблица1[[#This Row],[14]]+Таблица1[[#This Row],[16]]</f>
        <v>1998.4982803386451</v>
      </c>
      <c r="F5" s="18">
        <f>Таблица1[[#This Row],[5]]-Таблица1[[#This Row],[4]]</f>
        <v>484.06828033864531</v>
      </c>
      <c r="G5" s="31">
        <f>Таблица1[[#This Row],[6]]*18.12</f>
        <v>8771.3172397362541</v>
      </c>
      <c r="H5" s="20">
        <v>506.8</v>
      </c>
      <c r="I5" s="21">
        <v>387.73</v>
      </c>
      <c r="J5" s="5" t="s">
        <v>2</v>
      </c>
      <c r="K5" s="22">
        <v>393.32</v>
      </c>
      <c r="L5" s="6">
        <v>495.38505554199202</v>
      </c>
      <c r="M5" s="5">
        <v>354.5</v>
      </c>
      <c r="N5" s="6">
        <v>494.37103271484398</v>
      </c>
      <c r="O5" s="5">
        <v>386.1</v>
      </c>
      <c r="P5" s="6">
        <v>501.94219208180903</v>
      </c>
      <c r="Q5" s="5">
        <v>386.1</v>
      </c>
    </row>
    <row r="6" spans="1:17" ht="15.75" x14ac:dyDescent="0.25">
      <c r="A6" s="9" t="s">
        <v>3</v>
      </c>
      <c r="B6" s="9" t="s">
        <v>105</v>
      </c>
      <c r="C6" s="9" t="s">
        <v>93</v>
      </c>
      <c r="D6" s="18">
        <f>Таблица1[[#This Row],[9]]+Таблица1[[#This Row],[11]]+Таблица1[[#This Row],[13]]+Таблица1[[#This Row],[15]]+Таблица1[[#This Row],[17]]</f>
        <v>3164.4300000000003</v>
      </c>
      <c r="E6" s="18">
        <f>Таблица1[[#This Row],[8]]+Таблица1[[#This Row],[10]]+Таблица1[[#This Row],[12]]+Таблица1[[#This Row],[14]]+Таблица1[[#This Row],[16]]</f>
        <v>3642.0884453125</v>
      </c>
      <c r="F6" s="18">
        <f>Таблица1[[#This Row],[5]]-Таблица1[[#This Row],[4]]</f>
        <v>477.65844531249968</v>
      </c>
      <c r="G6" s="31">
        <f>Таблица1[[#This Row],[6]]*18.12</f>
        <v>8655.1710290624942</v>
      </c>
      <c r="H6" s="20">
        <v>738</v>
      </c>
      <c r="I6" s="21">
        <v>636.19000000000005</v>
      </c>
      <c r="J6" s="20">
        <v>738</v>
      </c>
      <c r="K6" s="22">
        <v>764.64</v>
      </c>
      <c r="L6" s="6">
        <v>754.9013671875</v>
      </c>
      <c r="M6" s="5">
        <v>491</v>
      </c>
      <c r="N6" s="6">
        <v>708.00707812500002</v>
      </c>
      <c r="O6" s="5">
        <v>636.29999999999995</v>
      </c>
      <c r="P6" s="7">
        <v>703.18</v>
      </c>
      <c r="Q6" s="8">
        <v>636.29999999999995</v>
      </c>
    </row>
    <row r="7" spans="1:17" ht="15.75" x14ac:dyDescent="0.25">
      <c r="A7" s="9" t="s">
        <v>4</v>
      </c>
      <c r="B7" s="9" t="s">
        <v>105</v>
      </c>
      <c r="C7" s="9" t="s">
        <v>93</v>
      </c>
      <c r="D7" s="18">
        <f>Таблица1[[#This Row],[9]]+Таблица1[[#This Row],[11]]+Таблица1[[#This Row],[13]]+Таблица1[[#This Row],[15]]+Таблица1[[#This Row],[17]]</f>
        <v>3328.5099999999998</v>
      </c>
      <c r="E7" s="18">
        <f>Таблица1[[#This Row],[8]]+Таблица1[[#This Row],[10]]+Таблица1[[#This Row],[12]]+Таблица1[[#This Row],[14]]+Таблица1[[#This Row],[16]]</f>
        <v>4636.0836328456608</v>
      </c>
      <c r="F7" s="18">
        <f>Таблица1[[#This Row],[5]]-Таблица1[[#This Row],[4]]</f>
        <v>1307.573632845661</v>
      </c>
      <c r="G7" s="31">
        <f>Таблица1[[#This Row],[6]]*18.12</f>
        <v>23693.234227163379</v>
      </c>
      <c r="H7" s="20">
        <v>917</v>
      </c>
      <c r="I7" s="21">
        <v>662.81</v>
      </c>
      <c r="J7" s="20">
        <v>893.5</v>
      </c>
      <c r="K7" s="22">
        <v>710.8</v>
      </c>
      <c r="L7" s="6">
        <v>997.24324850272103</v>
      </c>
      <c r="M7" s="5">
        <v>650.70000000000005</v>
      </c>
      <c r="N7" s="6">
        <v>906.10151640732499</v>
      </c>
      <c r="O7" s="5">
        <v>652.1</v>
      </c>
      <c r="P7" s="6">
        <v>922.23886793561496</v>
      </c>
      <c r="Q7" s="5">
        <v>652.1</v>
      </c>
    </row>
    <row r="8" spans="1:17" ht="15.75" x14ac:dyDescent="0.25">
      <c r="A8" s="9" t="s">
        <v>5</v>
      </c>
      <c r="B8" s="9" t="s">
        <v>105</v>
      </c>
      <c r="C8" s="9" t="s">
        <v>93</v>
      </c>
      <c r="D8" s="18">
        <f>Таблица1[[#This Row],[9]]+Таблица1[[#This Row],[11]]+Таблица1[[#This Row],[13]]+Таблица1[[#This Row],[15]]+Таблица1[[#This Row],[17]]</f>
        <v>2042.6399999999999</v>
      </c>
      <c r="E8" s="18">
        <f>Таблица1[[#This Row],[8]]+Таблица1[[#This Row],[10]]+Таблица1[[#This Row],[12]]+Таблица1[[#This Row],[14]]+Таблица1[[#This Row],[16]]</f>
        <v>2388.1769003906252</v>
      </c>
      <c r="F8" s="18">
        <f>Таблица1[[#This Row],[5]]-Таблица1[[#This Row],[4]]</f>
        <v>345.53690039062531</v>
      </c>
      <c r="G8" s="31">
        <f>Таблица1[[#This Row],[6]]*18.12</f>
        <v>6261.1286350781311</v>
      </c>
      <c r="H8" s="20">
        <v>498.73</v>
      </c>
      <c r="I8" s="21">
        <v>418.14</v>
      </c>
      <c r="J8" s="20">
        <v>453.16</v>
      </c>
      <c r="K8" s="22">
        <v>404.9</v>
      </c>
      <c r="L8" s="6">
        <v>463.68017578125</v>
      </c>
      <c r="M8" s="5">
        <v>407.8</v>
      </c>
      <c r="N8" s="6">
        <v>471.14772460937502</v>
      </c>
      <c r="O8" s="5">
        <v>405.9</v>
      </c>
      <c r="P8" s="6">
        <v>501.459</v>
      </c>
      <c r="Q8" s="5">
        <v>405.9</v>
      </c>
    </row>
    <row r="9" spans="1:17" ht="15.75" x14ac:dyDescent="0.25">
      <c r="A9" s="9" t="s">
        <v>6</v>
      </c>
      <c r="B9" s="9" t="s">
        <v>105</v>
      </c>
      <c r="C9" s="9" t="s">
        <v>93</v>
      </c>
      <c r="D9" s="18">
        <f>Таблица1[[#This Row],[9]]+Таблица1[[#This Row],[11]]+Таблица1[[#This Row],[13]]+Таблица1[[#This Row],[15]]+Таблица1[[#This Row],[17]]</f>
        <v>2054.9500000000003</v>
      </c>
      <c r="E9" s="18">
        <f>Таблица1[[#This Row],[8]]+Таблица1[[#This Row],[10]]+Таблица1[[#This Row],[12]]+Таблица1[[#This Row],[14]]+Таблица1[[#This Row],[16]]</f>
        <v>2183.5849042968753</v>
      </c>
      <c r="F9" s="18">
        <f>Таблица1[[#This Row],[5]]-Таблица1[[#This Row],[4]]</f>
        <v>128.63490429687499</v>
      </c>
      <c r="G9" s="31">
        <f>Таблица1[[#This Row],[6]]*18.12</f>
        <v>2330.8644658593748</v>
      </c>
      <c r="H9" s="20">
        <v>503.44</v>
      </c>
      <c r="I9" s="21">
        <v>468.46</v>
      </c>
      <c r="J9" s="20">
        <v>389.17</v>
      </c>
      <c r="K9" s="22">
        <v>403.99</v>
      </c>
      <c r="L9" s="6">
        <v>420.444091796875</v>
      </c>
      <c r="M9" s="5">
        <v>379.7</v>
      </c>
      <c r="N9" s="6">
        <v>429.62181249999998</v>
      </c>
      <c r="O9" s="5">
        <v>401.4</v>
      </c>
      <c r="P9" s="6">
        <v>440.90899999999999</v>
      </c>
      <c r="Q9" s="5">
        <v>401.4</v>
      </c>
    </row>
    <row r="10" spans="1:17" ht="15.75" x14ac:dyDescent="0.25">
      <c r="A10" s="9" t="s">
        <v>43</v>
      </c>
      <c r="B10" s="9" t="s">
        <v>105</v>
      </c>
      <c r="C10" s="5" t="s">
        <v>92</v>
      </c>
      <c r="D10" s="18">
        <f>Таблица1[[#This Row],[13]]+Таблица1[[#This Row],[15]]+Таблица1[[#This Row],[17]]</f>
        <v>1681.1</v>
      </c>
      <c r="E10" s="18">
        <f>Таблица1[[#This Row],[12]]+Таблица1[[#This Row],[14]]+Таблица1[[#This Row],[16]]</f>
        <v>1964.4839820171478</v>
      </c>
      <c r="F10" s="18">
        <f>Таблица1[[#This Row],[5]]-Таблица1[[#This Row],[4]]</f>
        <v>283.3839820171479</v>
      </c>
      <c r="G10" s="31">
        <f>Таблица1[[#This Row],[6]]*18.12</f>
        <v>5134.9177541507206</v>
      </c>
      <c r="H10" s="9"/>
      <c r="I10" s="9"/>
      <c r="J10" s="9"/>
      <c r="K10" s="9"/>
      <c r="L10" s="6">
        <v>664.37</v>
      </c>
      <c r="M10" s="5">
        <v>273.10000000000002</v>
      </c>
      <c r="N10" s="6">
        <v>649.18563681165597</v>
      </c>
      <c r="O10" s="5">
        <v>704</v>
      </c>
      <c r="P10" s="6">
        <v>650.92834520549195</v>
      </c>
      <c r="Q10" s="5">
        <v>704</v>
      </c>
    </row>
    <row r="11" spans="1:17" ht="15.75" x14ac:dyDescent="0.25">
      <c r="A11" s="9" t="s">
        <v>7</v>
      </c>
      <c r="B11" s="9" t="s">
        <v>105</v>
      </c>
      <c r="C11" s="9" t="s">
        <v>93</v>
      </c>
      <c r="D11" s="18">
        <f>Таблица1[[#This Row],[9]]+Таблица1[[#This Row],[11]]+Таблица1[[#This Row],[13]]+Таблица1[[#This Row],[15]]+Таблица1[[#This Row],[17]]</f>
        <v>1965.71</v>
      </c>
      <c r="E11" s="18">
        <f>Таблица1[[#This Row],[8]]+Таблица1[[#This Row],[10]]+Таблица1[[#This Row],[12]]+Таблица1[[#This Row],[14]]+Таблица1[[#This Row],[16]]</f>
        <v>2339.3981940841668</v>
      </c>
      <c r="F11" s="18">
        <f>Таблица1[[#This Row],[5]]-Таблица1[[#This Row],[4]]</f>
        <v>373.68819408416675</v>
      </c>
      <c r="G11" s="31">
        <f>Таблица1[[#This Row],[6]]*18.12</f>
        <v>6771.2300768051018</v>
      </c>
      <c r="H11" s="20">
        <v>516</v>
      </c>
      <c r="I11" s="21">
        <v>392.66</v>
      </c>
      <c r="J11" s="20">
        <v>521.26</v>
      </c>
      <c r="K11" s="22">
        <v>421.45</v>
      </c>
      <c r="L11" s="6">
        <v>385.98509216308599</v>
      </c>
      <c r="M11" s="5">
        <v>364</v>
      </c>
      <c r="N11" s="6">
        <v>460.31902980804398</v>
      </c>
      <c r="O11" s="5">
        <v>393.8</v>
      </c>
      <c r="P11" s="6">
        <v>455.834072113037</v>
      </c>
      <c r="Q11" s="5">
        <v>393.8</v>
      </c>
    </row>
    <row r="12" spans="1:17" ht="15.75" x14ac:dyDescent="0.25">
      <c r="A12" s="9" t="s">
        <v>8</v>
      </c>
      <c r="B12" s="9" t="s">
        <v>105</v>
      </c>
      <c r="C12" s="9" t="s">
        <v>93</v>
      </c>
      <c r="D12" s="18">
        <f>Таблица1[[#This Row],[9]]+Таблица1[[#This Row],[11]]+Таблица1[[#This Row],[13]]+Таблица1[[#This Row],[15]]+Таблица1[[#This Row],[17]]</f>
        <v>1541.81</v>
      </c>
      <c r="E12" s="18">
        <f>Таблица1[[#This Row],[8]]+Таблица1[[#This Row],[10]]+Таблица1[[#This Row],[12]]+Таблица1[[#This Row],[14]]+Таблица1[[#This Row],[16]]</f>
        <v>1993.4419983180742</v>
      </c>
      <c r="F12" s="18">
        <f>Таблица1[[#This Row],[5]]-Таблица1[[#This Row],[4]]</f>
        <v>451.63199831807424</v>
      </c>
      <c r="G12" s="31">
        <f>Таблица1[[#This Row],[6]]*18.12</f>
        <v>8183.5718095235061</v>
      </c>
      <c r="H12" s="20">
        <v>407.62</v>
      </c>
      <c r="I12" s="21">
        <v>350.44</v>
      </c>
      <c r="J12" s="20">
        <v>391.12</v>
      </c>
      <c r="K12" s="22">
        <v>238.07</v>
      </c>
      <c r="L12" s="6">
        <v>409.26493301461198</v>
      </c>
      <c r="M12" s="5">
        <v>370.5</v>
      </c>
      <c r="N12" s="6">
        <v>389.04630413774697</v>
      </c>
      <c r="O12" s="5">
        <v>291.39999999999998</v>
      </c>
      <c r="P12" s="6">
        <v>396.39076116571499</v>
      </c>
      <c r="Q12" s="5">
        <v>291.39999999999998</v>
      </c>
    </row>
    <row r="13" spans="1:17" ht="15.75" x14ac:dyDescent="0.25">
      <c r="A13" s="9" t="s">
        <v>9</v>
      </c>
      <c r="B13" s="9" t="s">
        <v>105</v>
      </c>
      <c r="C13" s="9" t="s">
        <v>93</v>
      </c>
      <c r="D13" s="18">
        <f>Таблица1[[#This Row],[9]]+Таблица1[[#This Row],[11]]+Таблица1[[#This Row],[13]]+Таблица1[[#This Row],[15]]+Таблица1[[#This Row],[17]]</f>
        <v>735.7</v>
      </c>
      <c r="E13" s="18">
        <f>Таблица1[[#This Row],[8]]+Таблица1[[#This Row],[10]]+Таблица1[[#This Row],[12]]+Таблица1[[#This Row],[14]]+Таблица1[[#This Row],[16]]</f>
        <v>4008.6966640625001</v>
      </c>
      <c r="F13" s="18">
        <f>Таблица1[[#This Row],[5]]-Таблица1[[#This Row],[4]]</f>
        <v>3272.9966640624998</v>
      </c>
      <c r="G13" s="31">
        <f>Таблица1[[#This Row],[6]]*18.12</f>
        <v>59306.699552812497</v>
      </c>
      <c r="H13" s="20">
        <v>1121.08</v>
      </c>
      <c r="I13" s="21">
        <v>148.96</v>
      </c>
      <c r="J13" s="20">
        <v>803.76</v>
      </c>
      <c r="K13" s="22">
        <v>160.94</v>
      </c>
      <c r="L13" s="6">
        <v>735.220703125</v>
      </c>
      <c r="M13" s="5">
        <v>135.6</v>
      </c>
      <c r="N13" s="6">
        <v>654.66096093750105</v>
      </c>
      <c r="O13" s="5">
        <v>145.1</v>
      </c>
      <c r="P13" s="6">
        <v>693.974999999999</v>
      </c>
      <c r="Q13" s="5">
        <v>145.1</v>
      </c>
    </row>
    <row r="14" spans="1:17" ht="15.75" x14ac:dyDescent="0.25">
      <c r="A14" s="9" t="s">
        <v>10</v>
      </c>
      <c r="B14" s="9" t="s">
        <v>105</v>
      </c>
      <c r="C14" s="9" t="s">
        <v>94</v>
      </c>
      <c r="D14" s="18">
        <f>Таблица1[[#This Row],[9]]+Таблица1[[#This Row],[13]]+Таблица1[[#This Row],[15]]+Таблица1[[#This Row],[17]]</f>
        <v>1101.75</v>
      </c>
      <c r="E14" s="18">
        <f>Таблица1[[#This Row],[8]]+Таблица1[[#This Row],[12]]+Таблица1[[#This Row],[14]]+Таблица1[[#This Row],[16]]</f>
        <v>1213.5503511201669</v>
      </c>
      <c r="F14" s="18">
        <f>Таблица1[[#This Row],[5]]-Таблица1[[#This Row],[4]]</f>
        <v>111.80035112016685</v>
      </c>
      <c r="G14" s="31">
        <f>Таблица1[[#This Row],[6]]*18.12</f>
        <v>2025.8223622974235</v>
      </c>
      <c r="H14" s="20">
        <v>357</v>
      </c>
      <c r="I14" s="21">
        <v>268.55</v>
      </c>
      <c r="J14" s="5" t="s">
        <v>11</v>
      </c>
      <c r="K14" s="22">
        <v>270.68</v>
      </c>
      <c r="L14" s="6">
        <v>261.31833648681601</v>
      </c>
      <c r="M14" s="5">
        <v>239.6</v>
      </c>
      <c r="N14" s="6">
        <v>288.16073608398398</v>
      </c>
      <c r="O14" s="5">
        <v>296.8</v>
      </c>
      <c r="P14" s="6">
        <v>307.07127854936698</v>
      </c>
      <c r="Q14" s="5">
        <v>296.8</v>
      </c>
    </row>
    <row r="15" spans="1:17" ht="15.75" x14ac:dyDescent="0.25">
      <c r="A15" s="9" t="s">
        <v>12</v>
      </c>
      <c r="B15" s="9" t="s">
        <v>105</v>
      </c>
      <c r="C15" s="9" t="s">
        <v>94</v>
      </c>
      <c r="D15" s="18">
        <f>Таблица1[[#This Row],[9]]+Таблица1[[#This Row],[13]]+Таблица1[[#This Row],[15]]+Таблица1[[#This Row],[17]]</f>
        <v>802.43000000000006</v>
      </c>
      <c r="E15" s="18">
        <f>Таблица1[[#This Row],[8]]+Таблица1[[#This Row],[12]]+Таблица1[[#This Row],[14]]+Таблица1[[#This Row],[16]]</f>
        <v>1121</v>
      </c>
      <c r="F15" s="18">
        <f>Таблица1[[#This Row],[5]]-Таблица1[[#This Row],[4]]</f>
        <v>318.56999999999994</v>
      </c>
      <c r="G15" s="31">
        <f>Таблица1[[#This Row],[6]]*18.12</f>
        <v>5772.4883999999993</v>
      </c>
      <c r="H15" s="20">
        <v>290</v>
      </c>
      <c r="I15" s="21">
        <v>176.83</v>
      </c>
      <c r="J15" s="5" t="s">
        <v>11</v>
      </c>
      <c r="K15" s="22">
        <v>171.15</v>
      </c>
      <c r="L15" s="6">
        <v>261</v>
      </c>
      <c r="M15" s="5">
        <v>208.6</v>
      </c>
      <c r="N15" s="6">
        <v>286</v>
      </c>
      <c r="O15" s="5">
        <v>208.5</v>
      </c>
      <c r="P15" s="6">
        <v>284</v>
      </c>
      <c r="Q15" s="5">
        <v>208.5</v>
      </c>
    </row>
    <row r="16" spans="1:17" ht="15.75" x14ac:dyDescent="0.25">
      <c r="A16" s="9" t="s">
        <v>13</v>
      </c>
      <c r="B16" s="9" t="s">
        <v>105</v>
      </c>
      <c r="C16" s="9" t="s">
        <v>94</v>
      </c>
      <c r="D16" s="18">
        <f>Таблица1[[#This Row],[9]]+Таблица1[[#This Row],[13]]+Таблица1[[#This Row],[15]]+Таблица1[[#This Row],[17]]</f>
        <v>1305.2</v>
      </c>
      <c r="E16" s="18">
        <f>Таблица1[[#This Row],[8]]+Таблица1[[#This Row],[12]]+Таблица1[[#This Row],[14]]+Таблица1[[#This Row],[16]]</f>
        <v>1624.580052015991</v>
      </c>
      <c r="F16" s="18">
        <f>Таблица1[[#This Row],[5]]-Таблица1[[#This Row],[4]]</f>
        <v>319.38005201599094</v>
      </c>
      <c r="G16" s="31">
        <f>Таблица1[[#This Row],[6]]*18.12</f>
        <v>5787.166542529756</v>
      </c>
      <c r="H16" s="20">
        <v>518</v>
      </c>
      <c r="I16" s="21">
        <v>337.5</v>
      </c>
      <c r="J16" s="5" t="s">
        <v>11</v>
      </c>
      <c r="K16" s="22">
        <v>294.01</v>
      </c>
      <c r="L16" s="6">
        <v>255.58121681213399</v>
      </c>
      <c r="M16" s="5">
        <v>293.7</v>
      </c>
      <c r="N16" s="6">
        <v>407.19308471679699</v>
      </c>
      <c r="O16" s="5">
        <v>337</v>
      </c>
      <c r="P16" s="6">
        <v>443.80575048705998</v>
      </c>
      <c r="Q16" s="5">
        <v>337</v>
      </c>
    </row>
    <row r="17" spans="1:17" ht="15.75" x14ac:dyDescent="0.25">
      <c r="A17" s="9" t="s">
        <v>14</v>
      </c>
      <c r="B17" s="9" t="s">
        <v>105</v>
      </c>
      <c r="C17" s="9" t="s">
        <v>93</v>
      </c>
      <c r="D17" s="18">
        <f>Таблица1[[#This Row],[9]]+Таблица1[[#This Row],[11]]+Таблица1[[#This Row],[13]]+Таблица1[[#This Row],[15]]+Таблица1[[#This Row],[17]]</f>
        <v>1471.87</v>
      </c>
      <c r="E17" s="18">
        <f>Таблица1[[#This Row],[8]]+Таблица1[[#This Row],[10]]+Таблица1[[#This Row],[12]]+Таблица1[[#This Row],[14]]+Таблица1[[#This Row],[16]]</f>
        <v>1258.736129931267</v>
      </c>
      <c r="F17" s="18">
        <f>Таблица1[[#This Row],[5]]-Таблица1[[#This Row],[4]]</f>
        <v>-213.1338700687329</v>
      </c>
      <c r="G17" s="31">
        <f>Таблица1[[#This Row],[6]]*18.12</f>
        <v>-3861.9857256454407</v>
      </c>
      <c r="H17" s="20">
        <v>394</v>
      </c>
      <c r="I17" s="21">
        <v>256.26</v>
      </c>
      <c r="J17" s="20">
        <v>401.5</v>
      </c>
      <c r="K17" s="22">
        <v>300.31</v>
      </c>
      <c r="L17" s="6">
        <v>213.18688805833099</v>
      </c>
      <c r="M17" s="5">
        <v>263.89999999999998</v>
      </c>
      <c r="N17" s="6">
        <v>250.04924187293599</v>
      </c>
      <c r="O17" s="5">
        <v>325.7</v>
      </c>
      <c r="P17" s="6"/>
      <c r="Q17" s="5">
        <v>325.7</v>
      </c>
    </row>
    <row r="18" spans="1:17" ht="15.75" x14ac:dyDescent="0.25">
      <c r="A18" s="9" t="s">
        <v>15</v>
      </c>
      <c r="B18" s="9" t="s">
        <v>105</v>
      </c>
      <c r="C18" s="9" t="s">
        <v>93</v>
      </c>
      <c r="D18" s="18">
        <f>Таблица1[[#This Row],[9]]+Таблица1[[#This Row],[11]]+Таблица1[[#This Row],[13]]+Таблица1[[#This Row],[15]]+Таблица1[[#This Row],[17]]</f>
        <v>2562.3999999999996</v>
      </c>
      <c r="E18" s="18">
        <f>Таблица1[[#This Row],[8]]+Таблица1[[#This Row],[10]]+Таблица1[[#This Row],[12]]+Таблица1[[#This Row],[14]]+Таблица1[[#This Row],[16]]</f>
        <v>5873.92</v>
      </c>
      <c r="F18" s="18">
        <f>Таблица1[[#This Row],[5]]-Таблица1[[#This Row],[4]]</f>
        <v>3311.5200000000004</v>
      </c>
      <c r="G18" s="31">
        <f>Таблица1[[#This Row],[6]]*18.12</f>
        <v>60004.74240000001</v>
      </c>
      <c r="H18" s="20">
        <v>1293</v>
      </c>
      <c r="I18" s="21">
        <v>511.89</v>
      </c>
      <c r="J18" s="20">
        <v>1104</v>
      </c>
      <c r="K18" s="22">
        <v>519.80999999999995</v>
      </c>
      <c r="L18" s="6">
        <v>1145.94</v>
      </c>
      <c r="M18" s="5">
        <v>487.5</v>
      </c>
      <c r="N18" s="6">
        <v>1162.29</v>
      </c>
      <c r="O18" s="5">
        <v>521.6</v>
      </c>
      <c r="P18" s="6">
        <v>1168.69</v>
      </c>
      <c r="Q18" s="5">
        <v>521.6</v>
      </c>
    </row>
    <row r="19" spans="1:17" ht="15.75" x14ac:dyDescent="0.25">
      <c r="A19" s="9" t="s">
        <v>44</v>
      </c>
      <c r="B19" s="9" t="s">
        <v>105</v>
      </c>
      <c r="C19" s="5" t="s">
        <v>92</v>
      </c>
      <c r="D19" s="18">
        <f>Таблица1[[#This Row],[13]]+Таблица1[[#This Row],[15]]+Таблица1[[#This Row],[17]]</f>
        <v>1182.7</v>
      </c>
      <c r="E19" s="18">
        <f>Таблица1[[#This Row],[12]]+Таблица1[[#This Row],[14]]+Таблица1[[#This Row],[16]]</f>
        <v>1464.239654821617</v>
      </c>
      <c r="F19" s="18">
        <f>Таблица1[[#This Row],[5]]-Таблица1[[#This Row],[4]]</f>
        <v>281.53965482161698</v>
      </c>
      <c r="G19" s="31">
        <f>Таблица1[[#This Row],[6]]*18.12</f>
        <v>5101.4985453677</v>
      </c>
      <c r="H19" s="9"/>
      <c r="I19" s="9"/>
      <c r="J19" s="9"/>
      <c r="K19" s="9"/>
      <c r="L19" s="6">
        <v>457.48566675471602</v>
      </c>
      <c r="M19" s="5">
        <v>383.3</v>
      </c>
      <c r="N19" s="6">
        <v>488.140265318621</v>
      </c>
      <c r="O19" s="5">
        <v>399.7</v>
      </c>
      <c r="P19" s="6">
        <v>518.61372274828</v>
      </c>
      <c r="Q19" s="5">
        <v>399.7</v>
      </c>
    </row>
    <row r="20" spans="1:17" ht="15.75" x14ac:dyDescent="0.25">
      <c r="A20" s="9" t="s">
        <v>17</v>
      </c>
      <c r="B20" s="9" t="s">
        <v>105</v>
      </c>
      <c r="C20" s="9" t="s">
        <v>93</v>
      </c>
      <c r="D20" s="18">
        <f>Таблица1[[#This Row],[9]]+Таблица1[[#This Row],[11]]+Таблица1[[#This Row],[13]]+Таблица1[[#This Row],[15]]+Таблица1[[#This Row],[17]]</f>
        <v>1635.75</v>
      </c>
      <c r="E20" s="18">
        <f>Таблица1[[#This Row],[8]]+Таблица1[[#This Row],[10]]+Таблица1[[#This Row],[12]]+Таблица1[[#This Row],[14]]+Таблица1[[#This Row],[16]]</f>
        <v>2100.199912109375</v>
      </c>
      <c r="F20" s="18">
        <f>Таблица1[[#This Row],[5]]-Таблица1[[#This Row],[4]]</f>
        <v>464.44991210937496</v>
      </c>
      <c r="G20" s="31">
        <f>Таблица1[[#This Row],[6]]*18.12</f>
        <v>8415.8324074218744</v>
      </c>
      <c r="H20" s="20">
        <v>500</v>
      </c>
      <c r="I20" s="21">
        <v>333.63</v>
      </c>
      <c r="J20" s="20">
        <v>494.5</v>
      </c>
      <c r="K20" s="22">
        <v>332.02</v>
      </c>
      <c r="L20" s="6">
        <v>303.093017578125</v>
      </c>
      <c r="M20" s="5">
        <v>306.10000000000002</v>
      </c>
      <c r="N20" s="6">
        <v>376.39089453125001</v>
      </c>
      <c r="O20" s="5">
        <v>332</v>
      </c>
      <c r="P20" s="6">
        <v>426.21600000000001</v>
      </c>
      <c r="Q20" s="5">
        <v>332</v>
      </c>
    </row>
    <row r="21" spans="1:17" ht="15.75" x14ac:dyDescent="0.25">
      <c r="A21" s="9" t="s">
        <v>45</v>
      </c>
      <c r="B21" s="9" t="s">
        <v>105</v>
      </c>
      <c r="C21" s="9" t="s">
        <v>93</v>
      </c>
      <c r="D21" s="18">
        <f>Таблица1[[#This Row],[9]]+Таблица1[[#This Row],[11]]+Таблица1[[#This Row],[13]]+Таблица1[[#This Row],[15]]+Таблица1[[#This Row],[17]]</f>
        <v>2824.91</v>
      </c>
      <c r="E21" s="18">
        <f>Таблица1[[#This Row],[8]]+Таблица1[[#This Row],[10]]+Таблица1[[#This Row],[12]]+Таблица1[[#This Row],[14]]+Таблица1[[#This Row],[16]]</f>
        <v>3313.3356054687488</v>
      </c>
      <c r="F21" s="18">
        <f>Таблица1[[#This Row],[5]]-Таблица1[[#This Row],[4]]</f>
        <v>488.42560546874893</v>
      </c>
      <c r="G21" s="31">
        <f>Таблица1[[#This Row],[6]]*18.12</f>
        <v>8850.2719710937308</v>
      </c>
      <c r="H21" s="20">
        <v>730.63</v>
      </c>
      <c r="I21" s="21">
        <v>563.86</v>
      </c>
      <c r="J21" s="20">
        <v>643.65</v>
      </c>
      <c r="K21" s="22">
        <v>574.65</v>
      </c>
      <c r="L21" s="6">
        <v>615.39794921875</v>
      </c>
      <c r="M21" s="5">
        <v>623</v>
      </c>
      <c r="N21" s="6">
        <v>650.39765624999995</v>
      </c>
      <c r="O21" s="5">
        <v>531.70000000000005</v>
      </c>
      <c r="P21" s="6">
        <v>673.25999999999897</v>
      </c>
      <c r="Q21" s="5">
        <v>531.70000000000005</v>
      </c>
    </row>
    <row r="22" spans="1:17" ht="15.75" x14ac:dyDescent="0.25">
      <c r="A22" s="9" t="s">
        <v>46</v>
      </c>
      <c r="B22" s="9" t="s">
        <v>105</v>
      </c>
      <c r="C22" s="5" t="s">
        <v>92</v>
      </c>
      <c r="D22" s="18">
        <f>Таблица1[[#This Row],[13]]+Таблица1[[#This Row],[15]]+Таблица1[[#This Row],[17]]</f>
        <v>818.8</v>
      </c>
      <c r="E22" s="18">
        <f>Таблица1[[#This Row],[12]]+Таблица1[[#This Row],[14]]+Таблица1[[#This Row],[16]]</f>
        <v>841.58264062500007</v>
      </c>
      <c r="F22" s="18">
        <f>Таблица1[[#This Row],[5]]-Таблица1[[#This Row],[4]]</f>
        <v>22.782640625000113</v>
      </c>
      <c r="G22" s="31">
        <f>Таблица1[[#This Row],[6]]*18.12</f>
        <v>412.82144812500206</v>
      </c>
      <c r="H22" s="9"/>
      <c r="I22" s="9"/>
      <c r="J22" s="9"/>
      <c r="K22" s="9"/>
      <c r="L22" s="6">
        <v>278.30908203125</v>
      </c>
      <c r="M22" s="5">
        <v>307</v>
      </c>
      <c r="N22" s="6">
        <v>282.88755859374999</v>
      </c>
      <c r="O22" s="5">
        <v>255.9</v>
      </c>
      <c r="P22" s="6">
        <v>280.38600000000002</v>
      </c>
      <c r="Q22" s="5">
        <v>255.9</v>
      </c>
    </row>
    <row r="23" spans="1:17" ht="15.75" x14ac:dyDescent="0.25">
      <c r="A23" s="9" t="s">
        <v>47</v>
      </c>
      <c r="B23" s="9" t="s">
        <v>105</v>
      </c>
      <c r="C23" s="9" t="s">
        <v>93</v>
      </c>
      <c r="D23" s="18">
        <f>Таблица1[[#This Row],[9]]+Таблица1[[#This Row],[11]]+Таблица1[[#This Row],[13]]+Таблица1[[#This Row],[15]]+Таблица1[[#This Row],[17]]</f>
        <v>2793.23</v>
      </c>
      <c r="E23" s="18">
        <f>Таблица1[[#This Row],[8]]+Таблица1[[#This Row],[10]]+Таблица1[[#This Row],[12]]+Таблица1[[#This Row],[14]]+Таблица1[[#This Row],[16]]</f>
        <v>3201.9476054687511</v>
      </c>
      <c r="F23" s="18">
        <f>Таблица1[[#This Row],[5]]-Таблица1[[#This Row],[4]]</f>
        <v>408.71760546875112</v>
      </c>
      <c r="G23" s="31">
        <f>Таблица1[[#This Row],[6]]*18.12</f>
        <v>7405.9630110937705</v>
      </c>
      <c r="H23" s="20">
        <v>616.65</v>
      </c>
      <c r="I23" s="21">
        <v>441.77</v>
      </c>
      <c r="J23" s="20">
        <v>535.6</v>
      </c>
      <c r="K23" s="22">
        <v>595.96</v>
      </c>
      <c r="L23" s="6">
        <v>603.26416015625</v>
      </c>
      <c r="M23" s="5">
        <v>465.5</v>
      </c>
      <c r="N23" s="6">
        <v>739.80144531250005</v>
      </c>
      <c r="O23" s="5">
        <v>645</v>
      </c>
      <c r="P23" s="6">
        <v>706.63200000000097</v>
      </c>
      <c r="Q23" s="5">
        <v>645</v>
      </c>
    </row>
    <row r="24" spans="1:17" ht="15.75" x14ac:dyDescent="0.25">
      <c r="A24" s="9" t="s">
        <v>48</v>
      </c>
      <c r="B24" s="9" t="s">
        <v>105</v>
      </c>
      <c r="C24" s="9" t="s">
        <v>93</v>
      </c>
      <c r="D24" s="18">
        <f>Таблица1[[#This Row],[9]]+Таблица1[[#This Row],[11]]+Таблица1[[#This Row],[13]]+Таблица1[[#This Row],[15]]+Таблица1[[#This Row],[17]]</f>
        <v>2778.0699999999997</v>
      </c>
      <c r="E24" s="18">
        <f>Таблица1[[#This Row],[8]]+Таблица1[[#This Row],[10]]+Таблица1[[#This Row],[12]]+Таблица1[[#This Row],[14]]+Таблица1[[#This Row],[16]]</f>
        <v>5261.45</v>
      </c>
      <c r="F24" s="18">
        <f>Таблица1[[#This Row],[5]]-Таблица1[[#This Row],[4]]</f>
        <v>2483.38</v>
      </c>
      <c r="G24" s="31">
        <f>Таблица1[[#This Row],[6]]*18.12</f>
        <v>44998.845600000008</v>
      </c>
      <c r="H24" s="20">
        <v>1279</v>
      </c>
      <c r="I24" s="21">
        <v>522.80999999999995</v>
      </c>
      <c r="J24" s="20">
        <v>1127.8</v>
      </c>
      <c r="K24" s="22">
        <v>571.46</v>
      </c>
      <c r="L24" s="6">
        <v>709.43</v>
      </c>
      <c r="M24" s="5">
        <v>578.79999999999995</v>
      </c>
      <c r="N24" s="6">
        <v>980.81</v>
      </c>
      <c r="O24" s="5">
        <v>552.5</v>
      </c>
      <c r="P24" s="6">
        <v>1164.4100000000001</v>
      </c>
      <c r="Q24" s="5">
        <v>552.5</v>
      </c>
    </row>
    <row r="25" spans="1:17" ht="15.75" x14ac:dyDescent="0.25">
      <c r="A25" s="9" t="s">
        <v>49</v>
      </c>
      <c r="B25" s="9" t="s">
        <v>105</v>
      </c>
      <c r="C25" s="5" t="s">
        <v>92</v>
      </c>
      <c r="D25" s="18">
        <f>Таблица1[[#This Row],[13]]+Таблица1[[#This Row],[15]]+Таблица1[[#This Row],[17]]</f>
        <v>1473.3</v>
      </c>
      <c r="E25" s="18">
        <f>Таблица1[[#This Row],[12]]+Таблица1[[#This Row],[14]]+Таблица1[[#This Row],[16]]</f>
        <v>1492.81</v>
      </c>
      <c r="F25" s="18">
        <f>Таблица1[[#This Row],[5]]-Таблица1[[#This Row],[4]]</f>
        <v>19.509999999999991</v>
      </c>
      <c r="G25" s="31">
        <f>Таблица1[[#This Row],[6]]*18.12</f>
        <v>353.52119999999985</v>
      </c>
      <c r="H25" s="9"/>
      <c r="I25" s="9"/>
      <c r="J25" s="9"/>
      <c r="K25" s="9"/>
      <c r="L25" s="6">
        <v>493.17</v>
      </c>
      <c r="M25" s="5">
        <v>525.29999999999995</v>
      </c>
      <c r="N25" s="6">
        <v>493.87</v>
      </c>
      <c r="O25" s="5">
        <v>474</v>
      </c>
      <c r="P25" s="6">
        <v>505.77</v>
      </c>
      <c r="Q25" s="5">
        <v>474</v>
      </c>
    </row>
    <row r="26" spans="1:17" ht="15.75" x14ac:dyDescent="0.25">
      <c r="A26" s="9" t="s">
        <v>50</v>
      </c>
      <c r="B26" s="9" t="s">
        <v>105</v>
      </c>
      <c r="C26" s="9" t="s">
        <v>93</v>
      </c>
      <c r="D26" s="18">
        <f>Таблица1[[#This Row],[9]]+Таблица1[[#This Row],[11]]+Таблица1[[#This Row],[13]]+Таблица1[[#This Row],[15]]+Таблица1[[#This Row],[17]]</f>
        <v>2686.05</v>
      </c>
      <c r="E26" s="18">
        <f>Таблица1[[#This Row],[8]]+Таблица1[[#This Row],[10]]+Таблица1[[#This Row],[12]]+Таблица1[[#This Row],[14]]+Таблица1[[#This Row],[16]]</f>
        <v>2988.0084239352182</v>
      </c>
      <c r="F26" s="18">
        <f>Таблица1[[#This Row],[5]]-Таблица1[[#This Row],[4]]</f>
        <v>301.95842393521798</v>
      </c>
      <c r="G26" s="31">
        <f>Таблица1[[#This Row],[6]]*18.12</f>
        <v>5471.4866417061503</v>
      </c>
      <c r="H26" s="20">
        <v>638.24</v>
      </c>
      <c r="I26" s="21">
        <v>541.13</v>
      </c>
      <c r="J26" s="20">
        <v>621</v>
      </c>
      <c r="K26" s="22">
        <v>561.82000000000005</v>
      </c>
      <c r="L26" s="6">
        <v>483.28803730010998</v>
      </c>
      <c r="M26" s="5">
        <v>552.29999999999995</v>
      </c>
      <c r="N26" s="6">
        <v>608.15374755859398</v>
      </c>
      <c r="O26" s="5">
        <v>515.4</v>
      </c>
      <c r="P26" s="6">
        <v>637.32663907651397</v>
      </c>
      <c r="Q26" s="5">
        <v>515.4</v>
      </c>
    </row>
    <row r="27" spans="1:17" ht="15.75" x14ac:dyDescent="0.25">
      <c r="A27" s="9" t="s">
        <v>51</v>
      </c>
      <c r="B27" s="9" t="s">
        <v>105</v>
      </c>
      <c r="C27" s="9" t="s">
        <v>93</v>
      </c>
      <c r="D27" s="18">
        <f>Таблица1[[#This Row],[9]]+Таблица1[[#This Row],[11]]+Таблица1[[#This Row],[13]]+Таблица1[[#This Row],[15]]+Таблица1[[#This Row],[17]]</f>
        <v>2986.34</v>
      </c>
      <c r="E27" s="18">
        <f>Таблица1[[#This Row],[8]]+Таблица1[[#This Row],[10]]+Таблица1[[#This Row],[12]]+Таблица1[[#This Row],[14]]+Таблица1[[#This Row],[16]]</f>
        <v>4180.3851933590086</v>
      </c>
      <c r="F27" s="18">
        <f>Таблица1[[#This Row],[5]]-Таблица1[[#This Row],[4]]</f>
        <v>1194.0451933590084</v>
      </c>
      <c r="G27" s="31">
        <f>Таблица1[[#This Row],[6]]*18.12</f>
        <v>21636.098903665232</v>
      </c>
      <c r="H27" s="20">
        <v>934.87</v>
      </c>
      <c r="I27" s="21">
        <v>625.55999999999995</v>
      </c>
      <c r="J27" s="20">
        <v>870.28</v>
      </c>
      <c r="K27" s="22">
        <v>565.38</v>
      </c>
      <c r="L27" s="6">
        <v>598.26925767347097</v>
      </c>
      <c r="M27" s="5">
        <v>557.79999999999995</v>
      </c>
      <c r="N27" s="6">
        <v>851.09286664046499</v>
      </c>
      <c r="O27" s="5">
        <v>618.79999999999995</v>
      </c>
      <c r="P27" s="6">
        <v>925.87306904507204</v>
      </c>
      <c r="Q27" s="5">
        <v>618.79999999999995</v>
      </c>
    </row>
    <row r="28" spans="1:17" ht="15.75" x14ac:dyDescent="0.25">
      <c r="A28" s="9" t="s">
        <v>54</v>
      </c>
      <c r="B28" s="9" t="s">
        <v>105</v>
      </c>
      <c r="C28" s="9" t="s">
        <v>93</v>
      </c>
      <c r="D28" s="18">
        <f>Таблица1[[#This Row],[9]]+Таблица1[[#This Row],[11]]+Таблица1[[#This Row],[13]]+Таблица1[[#This Row],[15]]+Таблица1[[#This Row],[17]]</f>
        <v>1957.2799999999997</v>
      </c>
      <c r="E28" s="18">
        <f>Таблица1[[#This Row],[8]]+Таблица1[[#This Row],[10]]+Таблица1[[#This Row],[12]]+Таблица1[[#This Row],[14]]+Таблица1[[#This Row],[16]]</f>
        <v>2263.1317321014399</v>
      </c>
      <c r="F28" s="18">
        <f>Таблица1[[#This Row],[5]]-Таблица1[[#This Row],[4]]</f>
        <v>305.85173210144012</v>
      </c>
      <c r="G28" s="31">
        <f>Таблица1[[#This Row],[6]]*18.12</f>
        <v>5542.0333856780953</v>
      </c>
      <c r="H28" s="20">
        <v>481.7</v>
      </c>
      <c r="I28" s="21">
        <v>408.81</v>
      </c>
      <c r="J28" s="20">
        <v>405.92</v>
      </c>
      <c r="K28" s="22">
        <v>421.77</v>
      </c>
      <c r="L28" s="6">
        <v>457.55665969848599</v>
      </c>
      <c r="M28" s="5">
        <v>378.1</v>
      </c>
      <c r="N28" s="6">
        <v>452.032614707947</v>
      </c>
      <c r="O28" s="5">
        <v>374.3</v>
      </c>
      <c r="P28" s="6">
        <v>465.92245769500698</v>
      </c>
      <c r="Q28" s="5">
        <v>374.3</v>
      </c>
    </row>
    <row r="29" spans="1:17" ht="15.75" x14ac:dyDescent="0.25">
      <c r="A29" s="9" t="s">
        <v>61</v>
      </c>
      <c r="B29" s="9" t="s">
        <v>105</v>
      </c>
      <c r="C29" s="5" t="s">
        <v>92</v>
      </c>
      <c r="D29" s="18">
        <f>Таблица1[[#This Row],[13]]+Таблица1[[#This Row],[15]]+Таблица1[[#This Row],[17]]</f>
        <v>1095</v>
      </c>
      <c r="E29" s="18">
        <f>Таблица1[[#This Row],[12]]+Таблица1[[#This Row],[14]]+Таблица1[[#This Row],[16]]</f>
        <v>1263.1384215161549</v>
      </c>
      <c r="F29" s="18">
        <f>Таблица1[[#This Row],[5]]-Таблица1[[#This Row],[4]]</f>
        <v>168.13842151615495</v>
      </c>
      <c r="G29" s="31">
        <f>Таблица1[[#This Row],[6]]*18.12</f>
        <v>3046.6681978727279</v>
      </c>
      <c r="H29" s="9"/>
      <c r="I29" s="9"/>
      <c r="J29" s="9"/>
      <c r="K29" s="9"/>
      <c r="L29" s="6">
        <v>448.96858024597202</v>
      </c>
      <c r="M29" s="5">
        <v>366.8</v>
      </c>
      <c r="N29" s="6">
        <v>416.69692993164102</v>
      </c>
      <c r="O29" s="5">
        <v>364.1</v>
      </c>
      <c r="P29" s="6">
        <v>397.47291133854202</v>
      </c>
      <c r="Q29" s="5">
        <v>364.1</v>
      </c>
    </row>
    <row r="30" spans="1:17" ht="15.75" x14ac:dyDescent="0.25">
      <c r="A30" s="9" t="s">
        <v>26</v>
      </c>
      <c r="B30" s="9" t="s">
        <v>105</v>
      </c>
      <c r="C30" s="9" t="s">
        <v>93</v>
      </c>
      <c r="D30" s="18">
        <f>Таблица1[[#This Row],[9]]+Таблица1[[#This Row],[11]]+Таблица1[[#This Row],[13]]+Таблица1[[#This Row],[15]]+Таблица1[[#This Row],[17]]</f>
        <v>2987.05</v>
      </c>
      <c r="E30" s="18">
        <f>Таблица1[[#This Row],[8]]+Таблица1[[#This Row],[10]]+Таблица1[[#This Row],[12]]+Таблица1[[#This Row],[14]]+Таблица1[[#This Row],[16]]</f>
        <v>3563.4274982452389</v>
      </c>
      <c r="F30" s="18">
        <f>Таблица1[[#This Row],[5]]-Таблица1[[#This Row],[4]]</f>
        <v>576.37749824523871</v>
      </c>
      <c r="G30" s="31">
        <f>Таблица1[[#This Row],[6]]*18.12</f>
        <v>10443.960268203726</v>
      </c>
      <c r="H30" s="20">
        <v>707.4</v>
      </c>
      <c r="I30" s="21">
        <v>585.9</v>
      </c>
      <c r="J30" s="20">
        <v>734</v>
      </c>
      <c r="K30" s="22">
        <v>517.75</v>
      </c>
      <c r="L30" s="6">
        <v>742.81678962707497</v>
      </c>
      <c r="M30" s="5">
        <v>658.4</v>
      </c>
      <c r="N30" s="6">
        <v>692.64653205871605</v>
      </c>
      <c r="O30" s="5">
        <v>612.5</v>
      </c>
      <c r="P30" s="6">
        <v>686.56417655944801</v>
      </c>
      <c r="Q30" s="5">
        <v>612.5</v>
      </c>
    </row>
    <row r="31" spans="1:17" ht="15.75" x14ac:dyDescent="0.25">
      <c r="A31" s="9" t="s">
        <v>27</v>
      </c>
      <c r="B31" s="9" t="s">
        <v>105</v>
      </c>
      <c r="C31" s="9" t="s">
        <v>93</v>
      </c>
      <c r="D31" s="18">
        <f>Таблица1[[#This Row],[9]]+Таблица1[[#This Row],[11]]+Таблица1[[#This Row],[13]]+Таблица1[[#This Row],[15]]+Таблица1[[#This Row],[17]]</f>
        <v>2590.12</v>
      </c>
      <c r="E31" s="18">
        <f>Таблица1[[#This Row],[8]]+Таблица1[[#This Row],[10]]+Таблица1[[#This Row],[12]]+Таблица1[[#This Row],[14]]+Таблица1[[#This Row],[16]]</f>
        <v>3751.7816015625008</v>
      </c>
      <c r="F31" s="18">
        <f>Таблица1[[#This Row],[5]]-Таблица1[[#This Row],[4]]</f>
        <v>1161.6616015625009</v>
      </c>
      <c r="G31" s="31">
        <f>Таблица1[[#This Row],[6]]*18.12</f>
        <v>21049.308220312516</v>
      </c>
      <c r="H31" s="20">
        <v>712.85</v>
      </c>
      <c r="I31" s="21">
        <v>514.83000000000004</v>
      </c>
      <c r="J31" s="20">
        <v>696</v>
      </c>
      <c r="K31" s="22">
        <v>497.59</v>
      </c>
      <c r="L31" s="6">
        <v>773.71484375</v>
      </c>
      <c r="M31" s="5">
        <v>460.1</v>
      </c>
      <c r="N31" s="6">
        <v>779.62475781249998</v>
      </c>
      <c r="O31" s="5">
        <v>558.79999999999995</v>
      </c>
      <c r="P31" s="6">
        <v>789.59200000000101</v>
      </c>
      <c r="Q31" s="5">
        <v>558.79999999999995</v>
      </c>
    </row>
    <row r="32" spans="1:17" ht="15.75" x14ac:dyDescent="0.25">
      <c r="A32" s="9" t="s">
        <v>28</v>
      </c>
      <c r="B32" s="9" t="s">
        <v>105</v>
      </c>
      <c r="C32" s="9" t="s">
        <v>93</v>
      </c>
      <c r="D32" s="18">
        <f>Таблица1[[#This Row],[9]]+Таблица1[[#This Row],[11]]+Таблица1[[#This Row],[13]]+Таблица1[[#This Row],[15]]+Таблица1[[#This Row],[17]]</f>
        <v>2296.62</v>
      </c>
      <c r="E32" s="18">
        <f>Таблица1[[#This Row],[8]]+Таблица1[[#This Row],[10]]+Таблица1[[#This Row],[12]]+Таблица1[[#This Row],[14]]+Таблица1[[#This Row],[16]]</f>
        <v>3628.5090176391604</v>
      </c>
      <c r="F32" s="18">
        <f>Таблица1[[#This Row],[5]]-Таблица1[[#This Row],[4]]</f>
        <v>1331.8890176391606</v>
      </c>
      <c r="G32" s="31">
        <f>Таблица1[[#This Row],[6]]*18.12</f>
        <v>24133.82899962159</v>
      </c>
      <c r="H32" s="20">
        <v>790.84</v>
      </c>
      <c r="I32" s="21">
        <v>430.51</v>
      </c>
      <c r="J32" s="20">
        <v>677.84</v>
      </c>
      <c r="K32" s="22">
        <v>460.61</v>
      </c>
      <c r="L32" s="6">
        <v>699.54136466980003</v>
      </c>
      <c r="M32" s="5">
        <v>419.1</v>
      </c>
      <c r="N32" s="6">
        <v>727.34447669982899</v>
      </c>
      <c r="O32" s="5">
        <v>493.2</v>
      </c>
      <c r="P32" s="6">
        <v>732.94317626953102</v>
      </c>
      <c r="Q32" s="5">
        <v>493.2</v>
      </c>
    </row>
    <row r="33" spans="1:17" ht="15.75" x14ac:dyDescent="0.25">
      <c r="A33" s="9" t="s">
        <v>79</v>
      </c>
      <c r="B33" s="9" t="s">
        <v>105</v>
      </c>
      <c r="C33" s="5" t="s">
        <v>92</v>
      </c>
      <c r="D33" s="18">
        <f>Таблица1[[#This Row],[13]]+Таблица1[[#This Row],[15]]+Таблица1[[#This Row],[17]]</f>
        <v>1323.1999999999998</v>
      </c>
      <c r="E33" s="18">
        <f>Таблица1[[#This Row],[12]]+Таблица1[[#This Row],[14]]+Таблица1[[#This Row],[16]]</f>
        <v>1480.3</v>
      </c>
      <c r="F33" s="18">
        <f>Таблица1[[#This Row],[5]]-Таблица1[[#This Row],[4]]</f>
        <v>157.10000000000014</v>
      </c>
      <c r="G33" s="31">
        <f>Таблица1[[#This Row],[6]]*18.12</f>
        <v>2846.6520000000028</v>
      </c>
      <c r="H33" s="9"/>
      <c r="I33" s="9"/>
      <c r="J33" s="9"/>
      <c r="K33" s="9"/>
      <c r="L33" s="6">
        <v>477.26</v>
      </c>
      <c r="M33" s="5">
        <v>415.4</v>
      </c>
      <c r="N33" s="6">
        <v>498.63</v>
      </c>
      <c r="O33" s="5">
        <v>453.9</v>
      </c>
      <c r="P33" s="6">
        <v>504.41</v>
      </c>
      <c r="Q33" s="5">
        <v>453.9</v>
      </c>
    </row>
    <row r="34" spans="1:17" ht="15.75" x14ac:dyDescent="0.25">
      <c r="A34" s="9" t="s">
        <v>80</v>
      </c>
      <c r="B34" s="9" t="s">
        <v>105</v>
      </c>
      <c r="C34" s="9" t="s">
        <v>93</v>
      </c>
      <c r="D34" s="18">
        <f>Таблица1[[#This Row],[9]]+Таблица1[[#This Row],[11]]+Таблица1[[#This Row],[13]]+Таблица1[[#This Row],[15]]+Таблица1[[#This Row],[17]]</f>
        <v>2469.09</v>
      </c>
      <c r="E34" s="18">
        <f>Таблица1[[#This Row],[8]]+Таблица1[[#This Row],[10]]+Таблица1[[#This Row],[12]]+Таблица1[[#This Row],[14]]+Таблица1[[#This Row],[16]]</f>
        <v>3525.9515779351723</v>
      </c>
      <c r="F34" s="18">
        <f>Таблица1[[#This Row],[5]]-Таблица1[[#This Row],[4]]</f>
        <v>1056.8615779351721</v>
      </c>
      <c r="G34" s="31">
        <f>Таблица1[[#This Row],[6]]*18.12</f>
        <v>19150.33179218532</v>
      </c>
      <c r="H34" s="20">
        <v>773.88</v>
      </c>
      <c r="I34" s="21">
        <v>470.53</v>
      </c>
      <c r="J34" s="20">
        <v>724.98</v>
      </c>
      <c r="K34" s="22">
        <v>496.96</v>
      </c>
      <c r="L34" s="6">
        <v>685.858187892606</v>
      </c>
      <c r="M34" s="5">
        <v>612</v>
      </c>
      <c r="N34" s="6">
        <v>679.55452231432002</v>
      </c>
      <c r="O34" s="5">
        <v>444.8</v>
      </c>
      <c r="P34" s="6">
        <v>661.67886772824602</v>
      </c>
      <c r="Q34" s="5">
        <v>444.8</v>
      </c>
    </row>
    <row r="35" spans="1:17" ht="15.75" x14ac:dyDescent="0.25">
      <c r="A35" s="9" t="s">
        <v>81</v>
      </c>
      <c r="B35" s="9" t="s">
        <v>105</v>
      </c>
      <c r="C35" s="9" t="s">
        <v>94</v>
      </c>
      <c r="D35" s="18">
        <f>Таблица1[[#This Row],[9]]+Таблица1[[#This Row],[13]]+Таблица1[[#This Row],[15]]+Таблица1[[#This Row],[17]]</f>
        <v>1986.5500000000002</v>
      </c>
      <c r="E35" s="18">
        <f>Таблица1[[#This Row],[8]]+Таблица1[[#This Row],[12]]+Таблица1[[#This Row],[14]]+Таблица1[[#This Row],[16]]</f>
        <v>1597.4379563567131</v>
      </c>
      <c r="F35" s="18">
        <f>Таблица1[[#This Row],[5]]-Таблица1[[#This Row],[4]]</f>
        <v>-389.11204364328705</v>
      </c>
      <c r="G35" s="31">
        <f>Таблица1[[#This Row],[6]]*18.12</f>
        <v>-7050.7102308163621</v>
      </c>
      <c r="H35" s="20">
        <v>581.1</v>
      </c>
      <c r="I35" s="21">
        <v>511.45</v>
      </c>
      <c r="J35" s="5" t="s">
        <v>11</v>
      </c>
      <c r="K35" s="22">
        <v>531.11</v>
      </c>
      <c r="L35" s="6">
        <v>329.37548828125</v>
      </c>
      <c r="M35" s="5">
        <v>528.29999999999995</v>
      </c>
      <c r="N35" s="6">
        <v>336.81115722656301</v>
      </c>
      <c r="O35" s="5">
        <v>473.4</v>
      </c>
      <c r="P35" s="6">
        <v>350.15131084889998</v>
      </c>
      <c r="Q35" s="5">
        <v>473.4</v>
      </c>
    </row>
    <row r="36" spans="1:17" ht="15.75" x14ac:dyDescent="0.25">
      <c r="A36" s="9" t="s">
        <v>82</v>
      </c>
      <c r="B36" s="9" t="s">
        <v>105</v>
      </c>
      <c r="C36" s="9" t="s">
        <v>94</v>
      </c>
      <c r="D36" s="18">
        <f>Таблица1[[#This Row],[9]]+Таблица1[[#This Row],[13]]+Таблица1[[#This Row],[15]]+Таблица1[[#This Row],[17]]</f>
        <v>2199.9899999999998</v>
      </c>
      <c r="E36" s="18">
        <f>Таблица1[[#This Row],[8]]+Таблица1[[#This Row],[12]]+Таблица1[[#This Row],[14]]+Таблица1[[#This Row],[16]]</f>
        <v>3603.1428039411512</v>
      </c>
      <c r="F36" s="18">
        <f>Таблица1[[#This Row],[5]]-Таблица1[[#This Row],[4]]</f>
        <v>1403.1528039411514</v>
      </c>
      <c r="G36" s="31">
        <f>Таблица1[[#This Row],[6]]*18.12</f>
        <v>25425.128807413665</v>
      </c>
      <c r="H36" s="20">
        <v>1012.8</v>
      </c>
      <c r="I36" s="21">
        <v>546.09</v>
      </c>
      <c r="J36" s="5" t="s">
        <v>11</v>
      </c>
      <c r="K36" s="22">
        <v>557.66</v>
      </c>
      <c r="L36" s="6">
        <v>847</v>
      </c>
      <c r="M36" s="5">
        <v>526.29999999999995</v>
      </c>
      <c r="N36" s="6">
        <v>795.43896484375</v>
      </c>
      <c r="O36" s="5">
        <v>563.79999999999995</v>
      </c>
      <c r="P36" s="6">
        <v>947.90383909740103</v>
      </c>
      <c r="Q36" s="5">
        <v>563.79999999999995</v>
      </c>
    </row>
    <row r="37" spans="1:17" ht="15.75" x14ac:dyDescent="0.25">
      <c r="A37" s="9" t="s">
        <v>83</v>
      </c>
      <c r="B37" s="9" t="s">
        <v>105</v>
      </c>
      <c r="C37" s="9" t="s">
        <v>94</v>
      </c>
      <c r="D37" s="18">
        <f>Таблица1[[#This Row],[9]]+Таблица1[[#This Row],[13]]+Таблица1[[#This Row],[15]]+Таблица1[[#This Row],[17]]</f>
        <v>1883.77</v>
      </c>
      <c r="E37" s="18">
        <f>Таблица1[[#This Row],[8]]+Таблица1[[#This Row],[12]]+Таблица1[[#This Row],[14]]+Таблица1[[#This Row],[16]]</f>
        <v>2889.4286047846567</v>
      </c>
      <c r="F37" s="18">
        <f>Таблица1[[#This Row],[5]]-Таблица1[[#This Row],[4]]</f>
        <v>1005.6586047846567</v>
      </c>
      <c r="G37" s="31">
        <f>Таблица1[[#This Row],[6]]*18.12</f>
        <v>18222.53391869798</v>
      </c>
      <c r="H37" s="20">
        <v>620.37</v>
      </c>
      <c r="I37" s="21">
        <v>513.97</v>
      </c>
      <c r="J37" s="5" t="s">
        <v>11</v>
      </c>
      <c r="K37" s="22">
        <v>465.02</v>
      </c>
      <c r="L37" s="6">
        <v>1102.64918518066</v>
      </c>
      <c r="M37" s="5">
        <v>466</v>
      </c>
      <c r="N37" s="6">
        <v>560.739501953125</v>
      </c>
      <c r="O37" s="5">
        <v>451.9</v>
      </c>
      <c r="P37" s="6">
        <v>605.66991765087198</v>
      </c>
      <c r="Q37" s="5">
        <v>451.9</v>
      </c>
    </row>
    <row r="38" spans="1:17" ht="15.75" x14ac:dyDescent="0.25">
      <c r="A38" s="9" t="s">
        <v>52</v>
      </c>
      <c r="B38" s="9" t="s">
        <v>106</v>
      </c>
      <c r="C38" s="5" t="s">
        <v>92</v>
      </c>
      <c r="D38" s="18">
        <f>Таблица1[[#This Row],[13]]+Таблица1[[#This Row],[15]]+Таблица1[[#This Row],[17]]</f>
        <v>2391.5</v>
      </c>
      <c r="E38" s="18">
        <f>Таблица1[[#This Row],[12]]+Таблица1[[#This Row],[14]]+Таблица1[[#This Row],[16]]</f>
        <v>2756</v>
      </c>
      <c r="F38" s="18">
        <f>Таблица1[[#This Row],[5]]-Таблица1[[#This Row],[4]]</f>
        <v>364.5</v>
      </c>
      <c r="G38" s="31">
        <f>Таблица1[[#This Row],[6]]*18.12</f>
        <v>6604.7400000000007</v>
      </c>
      <c r="H38" s="9"/>
      <c r="I38" s="9"/>
      <c r="J38" s="9"/>
      <c r="K38" s="9"/>
      <c r="L38" s="6">
        <v>938</v>
      </c>
      <c r="M38" s="5">
        <v>829.5</v>
      </c>
      <c r="N38" s="6">
        <v>895</v>
      </c>
      <c r="O38" s="5">
        <v>781</v>
      </c>
      <c r="P38" s="6">
        <v>923</v>
      </c>
      <c r="Q38" s="5">
        <v>781</v>
      </c>
    </row>
    <row r="39" spans="1:17" ht="15.75" x14ac:dyDescent="0.25">
      <c r="A39" s="9" t="s">
        <v>53</v>
      </c>
      <c r="B39" s="9" t="s">
        <v>106</v>
      </c>
      <c r="C39" s="5" t="s">
        <v>92</v>
      </c>
      <c r="D39" s="18">
        <f>Таблица1[[#This Row],[13]]+Таблица1[[#This Row],[15]]+Таблица1[[#This Row],[17]]</f>
        <v>2323.8000000000002</v>
      </c>
      <c r="E39" s="18">
        <f>Таблица1[[#This Row],[12]]+Таблица1[[#This Row],[14]]+Таблица1[[#This Row],[16]]</f>
        <v>2617.458415306889</v>
      </c>
      <c r="F39" s="18">
        <f>Таблица1[[#This Row],[5]]-Таблица1[[#This Row],[4]]</f>
        <v>293.65841530688886</v>
      </c>
      <c r="G39" s="31">
        <f>Таблица1[[#This Row],[6]]*18.12</f>
        <v>5321.0904853608263</v>
      </c>
      <c r="H39" s="9"/>
      <c r="I39" s="9"/>
      <c r="J39" s="9"/>
      <c r="K39" s="9"/>
      <c r="L39" s="6">
        <v>824.46</v>
      </c>
      <c r="M39" s="5">
        <v>777.4</v>
      </c>
      <c r="N39" s="6">
        <v>919.753994444863</v>
      </c>
      <c r="O39" s="5">
        <v>773.2</v>
      </c>
      <c r="P39" s="6">
        <v>873.244420862026</v>
      </c>
      <c r="Q39" s="5">
        <v>773.2</v>
      </c>
    </row>
    <row r="40" spans="1:17" ht="15.75" x14ac:dyDescent="0.25">
      <c r="A40" s="9" t="s">
        <v>55</v>
      </c>
      <c r="B40" s="9" t="s">
        <v>106</v>
      </c>
      <c r="C40" s="5" t="s">
        <v>92</v>
      </c>
      <c r="D40" s="18">
        <f>Таблица1[[#This Row],[13]]+Таблица1[[#This Row],[15]]+Таблица1[[#This Row],[17]]</f>
        <v>1039.3</v>
      </c>
      <c r="E40" s="18">
        <f>Таблица1[[#This Row],[12]]+Таблица1[[#This Row],[14]]+Таблица1[[#This Row],[16]]</f>
        <v>1250.2830190658569</v>
      </c>
      <c r="F40" s="18">
        <f>Таблица1[[#This Row],[5]]-Таблица1[[#This Row],[4]]</f>
        <v>210.98301906585698</v>
      </c>
      <c r="G40" s="31">
        <f>Таблица1[[#This Row],[6]]*18.12</f>
        <v>3823.0123054733285</v>
      </c>
      <c r="H40" s="9"/>
      <c r="I40" s="9"/>
      <c r="J40" s="9"/>
      <c r="K40" s="9"/>
      <c r="L40" s="6">
        <v>410.95007419586199</v>
      </c>
      <c r="M40" s="5">
        <v>346.5</v>
      </c>
      <c r="N40" s="6">
        <v>396.09078788757301</v>
      </c>
      <c r="O40" s="5">
        <v>346.4</v>
      </c>
      <c r="P40" s="6">
        <v>443.24215698242199</v>
      </c>
      <c r="Q40" s="5">
        <v>346.4</v>
      </c>
    </row>
    <row r="41" spans="1:17" ht="15.75" x14ac:dyDescent="0.25">
      <c r="A41" s="9" t="s">
        <v>56</v>
      </c>
      <c r="B41" s="9" t="s">
        <v>106</v>
      </c>
      <c r="C41" s="5" t="s">
        <v>92</v>
      </c>
      <c r="D41" s="18">
        <f>Таблица1[[#This Row],[13]]+Таблица1[[#This Row],[15]]+Таблица1[[#This Row],[17]]</f>
        <v>2567.2999999999997</v>
      </c>
      <c r="E41" s="18">
        <f>Таблица1[[#This Row],[12]]+Таблица1[[#This Row],[14]]+Таблица1[[#This Row],[16]]</f>
        <v>3419.8114242553702</v>
      </c>
      <c r="F41" s="18">
        <f>Таблица1[[#This Row],[5]]-Таблица1[[#This Row],[4]]</f>
        <v>852.51142425537046</v>
      </c>
      <c r="G41" s="31">
        <f>Таблица1[[#This Row],[6]]*18.12</f>
        <v>15447.507007507313</v>
      </c>
      <c r="H41" s="9"/>
      <c r="I41" s="9"/>
      <c r="J41" s="9"/>
      <c r="K41" s="9"/>
      <c r="L41" s="6">
        <v>1136.1881847381601</v>
      </c>
      <c r="M41" s="5">
        <v>1242.0999999999999</v>
      </c>
      <c r="N41" s="6">
        <v>1107.1724472045901</v>
      </c>
      <c r="O41" s="5">
        <v>662.6</v>
      </c>
      <c r="P41" s="6">
        <v>1176.45079231262</v>
      </c>
      <c r="Q41" s="5">
        <v>662.6</v>
      </c>
    </row>
    <row r="42" spans="1:17" ht="15.75" x14ac:dyDescent="0.25">
      <c r="A42" s="9" t="s">
        <v>57</v>
      </c>
      <c r="B42" s="9" t="s">
        <v>106</v>
      </c>
      <c r="C42" s="5" t="s">
        <v>92</v>
      </c>
      <c r="D42" s="18">
        <f>Таблица1[[#This Row],[13]]+Таблица1[[#This Row],[15]]+Таблица1[[#This Row],[17]]</f>
        <v>1349.8</v>
      </c>
      <c r="E42" s="18">
        <f>Таблица1[[#This Row],[12]]+Таблица1[[#This Row],[14]]+Таблица1[[#This Row],[16]]</f>
        <v>1299.802863121032</v>
      </c>
      <c r="F42" s="18">
        <f>Таблица1[[#This Row],[5]]-Таблица1[[#This Row],[4]]</f>
        <v>-49.997136878967922</v>
      </c>
      <c r="G42" s="31">
        <f>Таблица1[[#This Row],[6]]*18.12</f>
        <v>-905.94812024689884</v>
      </c>
      <c r="H42" s="9"/>
      <c r="I42" s="9"/>
      <c r="J42" s="9"/>
      <c r="K42" s="9"/>
      <c r="L42" s="6">
        <v>409.39679622650101</v>
      </c>
      <c r="M42" s="5">
        <v>460</v>
      </c>
      <c r="N42" s="6">
        <v>434.02047729492199</v>
      </c>
      <c r="O42" s="5">
        <v>444.9</v>
      </c>
      <c r="P42" s="6">
        <v>456.38558959960898</v>
      </c>
      <c r="Q42" s="5">
        <v>444.9</v>
      </c>
    </row>
    <row r="43" spans="1:17" ht="15.75" x14ac:dyDescent="0.25">
      <c r="A43" s="9" t="s">
        <v>59</v>
      </c>
      <c r="B43" s="9" t="s">
        <v>106</v>
      </c>
      <c r="C43" s="5" t="s">
        <v>92</v>
      </c>
      <c r="D43" s="18">
        <f>Таблица1[[#This Row],[13]]+Таблица1[[#This Row],[15]]+Таблица1[[#This Row],[17]]</f>
        <v>791.09999999999991</v>
      </c>
      <c r="E43" s="18">
        <f>Таблица1[[#This Row],[12]]+Таблица1[[#This Row],[14]]+Таблица1[[#This Row],[16]]</f>
        <v>856.013481176965</v>
      </c>
      <c r="F43" s="18">
        <f>Таблица1[[#This Row],[5]]-Таблица1[[#This Row],[4]]</f>
        <v>64.913481176965092</v>
      </c>
      <c r="G43" s="31">
        <f>Таблица1[[#This Row],[6]]*18.12</f>
        <v>1176.2322789266075</v>
      </c>
      <c r="H43" s="9"/>
      <c r="I43" s="9"/>
      <c r="J43" s="9"/>
      <c r="K43" s="9"/>
      <c r="L43" s="6">
        <v>287.45702315528598</v>
      </c>
      <c r="M43" s="5">
        <v>235.5</v>
      </c>
      <c r="N43" s="6">
        <v>288.97057453981199</v>
      </c>
      <c r="O43" s="5">
        <v>277.8</v>
      </c>
      <c r="P43" s="6">
        <v>279.58588348186697</v>
      </c>
      <c r="Q43" s="5">
        <v>277.8</v>
      </c>
    </row>
    <row r="44" spans="1:17" ht="15.75" x14ac:dyDescent="0.25">
      <c r="A44" s="9" t="s">
        <v>62</v>
      </c>
      <c r="B44" s="9" t="s">
        <v>106</v>
      </c>
      <c r="C44" s="5" t="s">
        <v>92</v>
      </c>
      <c r="D44" s="18">
        <f>Таблица1[[#This Row],[13]]+Таблица1[[#This Row],[15]]+Таблица1[[#This Row],[17]]</f>
        <v>661.5</v>
      </c>
      <c r="E44" s="18">
        <f>Таблица1[[#This Row],[12]]+Таблица1[[#This Row],[14]]+Таблица1[[#This Row],[16]]</f>
        <v>857.58052742895597</v>
      </c>
      <c r="F44" s="18">
        <f>Таблица1[[#This Row],[5]]-Таблица1[[#This Row],[4]]</f>
        <v>196.08052742895597</v>
      </c>
      <c r="G44" s="31">
        <f>Таблица1[[#This Row],[6]]*18.12</f>
        <v>3552.9791570126827</v>
      </c>
      <c r="H44" s="9"/>
      <c r="I44" s="9"/>
      <c r="J44" s="9"/>
      <c r="K44" s="9"/>
      <c r="L44" s="6">
        <v>284.49017896157801</v>
      </c>
      <c r="M44" s="5">
        <v>219.5</v>
      </c>
      <c r="N44" s="6">
        <v>292.570769565082</v>
      </c>
      <c r="O44" s="5">
        <v>221</v>
      </c>
      <c r="P44" s="6">
        <v>280.51957890229602</v>
      </c>
      <c r="Q44" s="5">
        <v>221</v>
      </c>
    </row>
    <row r="45" spans="1:17" ht="15.75" x14ac:dyDescent="0.25">
      <c r="A45" s="9" t="s">
        <v>63</v>
      </c>
      <c r="B45" s="9" t="s">
        <v>106</v>
      </c>
      <c r="C45" s="5" t="s">
        <v>92</v>
      </c>
      <c r="D45" s="18">
        <f>Таблица1[[#This Row],[13]]+Таблица1[[#This Row],[15]]+Таблица1[[#This Row],[17]]</f>
        <v>1580.5</v>
      </c>
      <c r="E45" s="18">
        <f>Таблица1[[#This Row],[12]]+Таблица1[[#This Row],[14]]+Таблица1[[#This Row],[16]]</f>
        <v>1344.0248475074768</v>
      </c>
      <c r="F45" s="18">
        <f>Таблица1[[#This Row],[5]]-Таблица1[[#This Row],[4]]</f>
        <v>-236.47515249252319</v>
      </c>
      <c r="G45" s="31">
        <f>Таблица1[[#This Row],[6]]*18.12</f>
        <v>-4284.9297631645204</v>
      </c>
      <c r="H45" s="9"/>
      <c r="I45" s="9"/>
      <c r="J45" s="9"/>
      <c r="K45" s="9"/>
      <c r="L45" s="6">
        <v>377.78369188308699</v>
      </c>
      <c r="M45" s="5">
        <v>548.29999999999995</v>
      </c>
      <c r="N45" s="6">
        <v>390.77173995971702</v>
      </c>
      <c r="O45" s="5">
        <v>516.1</v>
      </c>
      <c r="P45" s="6">
        <v>575.46941566467297</v>
      </c>
      <c r="Q45" s="5">
        <v>516.1</v>
      </c>
    </row>
    <row r="46" spans="1:17" ht="15.75" x14ac:dyDescent="0.25">
      <c r="A46" s="9" t="s">
        <v>64</v>
      </c>
      <c r="B46" s="9" t="s">
        <v>106</v>
      </c>
      <c r="C46" s="5" t="s">
        <v>92</v>
      </c>
      <c r="D46" s="18">
        <f>Таблица1[[#This Row],[13]]+Таблица1[[#This Row],[15]]+Таблица1[[#This Row],[17]]</f>
        <v>2262.3000000000002</v>
      </c>
      <c r="E46" s="18">
        <f>Таблица1[[#This Row],[12]]+Таблица1[[#This Row],[14]]+Таблица1[[#This Row],[16]]</f>
        <v>2957.918775065571</v>
      </c>
      <c r="F46" s="18">
        <f>Таблица1[[#This Row],[5]]-Таблица1[[#This Row],[4]]</f>
        <v>695.61877506557084</v>
      </c>
      <c r="G46" s="31">
        <f>Таблица1[[#This Row],[6]]*18.12</f>
        <v>12604.612204188144</v>
      </c>
      <c r="H46" s="9"/>
      <c r="I46" s="9"/>
      <c r="J46" s="9"/>
      <c r="K46" s="9"/>
      <c r="L46" s="6">
        <v>990</v>
      </c>
      <c r="M46" s="5">
        <v>737.5</v>
      </c>
      <c r="N46" s="6">
        <v>993.73634795029</v>
      </c>
      <c r="O46" s="5">
        <v>762.4</v>
      </c>
      <c r="P46" s="6">
        <v>974.18242711528103</v>
      </c>
      <c r="Q46" s="5">
        <v>762.4</v>
      </c>
    </row>
    <row r="47" spans="1:17" ht="15.75" x14ac:dyDescent="0.25">
      <c r="A47" s="9" t="s">
        <v>65</v>
      </c>
      <c r="B47" s="9" t="s">
        <v>106</v>
      </c>
      <c r="C47" s="5" t="s">
        <v>92</v>
      </c>
      <c r="D47" s="18">
        <f>Таблица1[[#This Row],[13]]+Таблица1[[#This Row],[15]]+Таблица1[[#This Row],[17]]</f>
        <v>2077.1999999999998</v>
      </c>
      <c r="E47" s="18">
        <f>Таблица1[[#This Row],[12]]+Таблица1[[#This Row],[14]]+Таблица1[[#This Row],[16]]</f>
        <v>2018.8000000000002</v>
      </c>
      <c r="F47" s="18">
        <f>Таблица1[[#This Row],[5]]-Таблица1[[#This Row],[4]]</f>
        <v>-58.399999999999636</v>
      </c>
      <c r="G47" s="31">
        <f>Таблица1[[#This Row],[6]]*18.12</f>
        <v>-1058.2079999999935</v>
      </c>
      <c r="H47" s="9"/>
      <c r="I47" s="9"/>
      <c r="J47" s="9"/>
      <c r="K47" s="9"/>
      <c r="L47" s="6">
        <v>705.05</v>
      </c>
      <c r="M47" s="5">
        <v>782</v>
      </c>
      <c r="N47" s="6">
        <v>650.37</v>
      </c>
      <c r="O47" s="5">
        <v>647.6</v>
      </c>
      <c r="P47" s="6">
        <v>663.38</v>
      </c>
      <c r="Q47" s="5">
        <v>647.6</v>
      </c>
    </row>
    <row r="48" spans="1:17" ht="15.75" x14ac:dyDescent="0.25">
      <c r="A48" s="9" t="s">
        <v>66</v>
      </c>
      <c r="B48" s="9" t="s">
        <v>106</v>
      </c>
      <c r="C48" s="5" t="s">
        <v>92</v>
      </c>
      <c r="D48" s="18">
        <f>Таблица1[[#This Row],[13]]+Таблица1[[#This Row],[15]]+Таблица1[[#This Row],[17]]</f>
        <v>1148.0999999999999</v>
      </c>
      <c r="E48" s="18">
        <f>Таблица1[[#This Row],[12]]+Таблица1[[#This Row],[14]]+Таблица1[[#This Row],[16]]</f>
        <v>1506.3797148437502</v>
      </c>
      <c r="F48" s="18">
        <f>Таблица1[[#This Row],[5]]-Таблица1[[#This Row],[4]]</f>
        <v>358.2797148437503</v>
      </c>
      <c r="G48" s="31">
        <f>Таблица1[[#This Row],[6]]*18.12</f>
        <v>6492.0284329687556</v>
      </c>
      <c r="H48" s="9"/>
      <c r="I48" s="9"/>
      <c r="J48" s="9"/>
      <c r="K48" s="9"/>
      <c r="L48" s="6">
        <v>499.98486328125</v>
      </c>
      <c r="M48" s="5">
        <v>348.1</v>
      </c>
      <c r="N48" s="6">
        <v>469.58285156250003</v>
      </c>
      <c r="O48" s="5">
        <v>400</v>
      </c>
      <c r="P48" s="6">
        <v>536.81200000000001</v>
      </c>
      <c r="Q48" s="5">
        <v>400</v>
      </c>
    </row>
    <row r="49" spans="1:17" ht="15.75" x14ac:dyDescent="0.25">
      <c r="A49" s="9" t="s">
        <v>67</v>
      </c>
      <c r="B49" s="9" t="s">
        <v>106</v>
      </c>
      <c r="C49" s="5" t="s">
        <v>92</v>
      </c>
      <c r="D49" s="18">
        <f>Таблица1[[#This Row],[13]]+Таблица1[[#This Row],[15]]+Таблица1[[#This Row],[17]]</f>
        <v>1172.8</v>
      </c>
      <c r="E49" s="18">
        <f>Таблица1[[#This Row],[12]]+Таблица1[[#This Row],[14]]+Таблица1[[#This Row],[16]]</f>
        <v>1121.026084410058</v>
      </c>
      <c r="F49" s="18">
        <f>Таблица1[[#This Row],[5]]-Таблица1[[#This Row],[4]]</f>
        <v>-51.773915589941907</v>
      </c>
      <c r="G49" s="31">
        <f>Таблица1[[#This Row],[6]]*18.12</f>
        <v>-938.14335048974738</v>
      </c>
      <c r="H49" s="9"/>
      <c r="I49" s="9"/>
      <c r="J49" s="9"/>
      <c r="K49" s="9"/>
      <c r="L49" s="6">
        <v>365.85032177777998</v>
      </c>
      <c r="M49" s="5">
        <v>378</v>
      </c>
      <c r="N49" s="6">
        <v>374.17219752558401</v>
      </c>
      <c r="O49" s="5">
        <v>397.4</v>
      </c>
      <c r="P49" s="6">
        <v>381.003565106694</v>
      </c>
      <c r="Q49" s="5">
        <v>397.4</v>
      </c>
    </row>
    <row r="50" spans="1:17" ht="15.75" x14ac:dyDescent="0.25">
      <c r="A50" s="9" t="s">
        <v>68</v>
      </c>
      <c r="B50" s="9" t="s">
        <v>106</v>
      </c>
      <c r="C50" s="5" t="s">
        <v>92</v>
      </c>
      <c r="D50" s="18">
        <f>Таблица1[[#This Row],[13]]+Таблица1[[#This Row],[15]]+Таблица1[[#This Row],[17]]</f>
        <v>1576.4</v>
      </c>
      <c r="E50" s="18">
        <f>Таблица1[[#This Row],[12]]+Таблица1[[#This Row],[14]]+Таблица1[[#This Row],[16]]</f>
        <v>1545.6787719726572</v>
      </c>
      <c r="F50" s="18">
        <f>Таблица1[[#This Row],[5]]-Таблица1[[#This Row],[4]]</f>
        <v>-30.721228027342931</v>
      </c>
      <c r="G50" s="31">
        <f>Таблица1[[#This Row],[6]]*18.12</f>
        <v>-556.66865185545396</v>
      </c>
      <c r="H50" s="9"/>
      <c r="I50" s="9"/>
      <c r="J50" s="9"/>
      <c r="K50" s="9"/>
      <c r="L50" s="6">
        <v>504.24614143371599</v>
      </c>
      <c r="M50" s="5">
        <v>469.6</v>
      </c>
      <c r="N50" s="6">
        <v>528.50474643707298</v>
      </c>
      <c r="O50" s="5">
        <v>553.4</v>
      </c>
      <c r="P50" s="6">
        <v>512.92788410186802</v>
      </c>
      <c r="Q50" s="5">
        <v>553.4</v>
      </c>
    </row>
    <row r="51" spans="1:17" ht="15.75" x14ac:dyDescent="0.25">
      <c r="A51" s="9" t="s">
        <v>69</v>
      </c>
      <c r="B51" s="9" t="s">
        <v>106</v>
      </c>
      <c r="C51" s="5" t="s">
        <v>92</v>
      </c>
      <c r="D51" s="18">
        <f>Таблица1[[#This Row],[13]]+Таблица1[[#This Row],[15]]+Таблица1[[#This Row],[17]]</f>
        <v>1188.3</v>
      </c>
      <c r="E51" s="18">
        <f>Таблица1[[#This Row],[12]]+Таблица1[[#This Row],[14]]+Таблица1[[#This Row],[16]]</f>
        <v>1773.572917968751</v>
      </c>
      <c r="F51" s="18">
        <f>Таблица1[[#This Row],[5]]-Таблица1[[#This Row],[4]]</f>
        <v>585.27291796875102</v>
      </c>
      <c r="G51" s="31">
        <f>Таблица1[[#This Row],[6]]*18.12</f>
        <v>10605.145273593769</v>
      </c>
      <c r="H51" s="9"/>
      <c r="I51" s="9"/>
      <c r="J51" s="9"/>
      <c r="K51" s="9"/>
      <c r="L51" s="6">
        <v>585.52001953125</v>
      </c>
      <c r="M51" s="5">
        <v>412.5</v>
      </c>
      <c r="N51" s="6">
        <v>581.98589843750096</v>
      </c>
      <c r="O51" s="5">
        <v>387.9</v>
      </c>
      <c r="P51" s="6">
        <v>606.06700000000001</v>
      </c>
      <c r="Q51" s="5">
        <v>387.9</v>
      </c>
    </row>
    <row r="52" spans="1:17" ht="15.75" x14ac:dyDescent="0.25">
      <c r="A52" s="9" t="s">
        <v>70</v>
      </c>
      <c r="B52" s="9" t="s">
        <v>106</v>
      </c>
      <c r="C52" s="5" t="s">
        <v>92</v>
      </c>
      <c r="D52" s="18">
        <f>Таблица1[[#This Row],[13]]+Таблица1[[#This Row],[15]]+Таблица1[[#This Row],[17]]</f>
        <v>1401.6</v>
      </c>
      <c r="E52" s="18">
        <f>Таблица1[[#This Row],[12]]+Таблица1[[#This Row],[14]]+Таблица1[[#This Row],[16]]</f>
        <v>1437.800758159631</v>
      </c>
      <c r="F52" s="18">
        <f>Таблица1[[#This Row],[5]]-Таблица1[[#This Row],[4]]</f>
        <v>36.20075815963105</v>
      </c>
      <c r="G52" s="31">
        <f>Таблица1[[#This Row],[6]]*18.12</f>
        <v>655.9577378525147</v>
      </c>
      <c r="H52" s="9"/>
      <c r="I52" s="9"/>
      <c r="J52" s="9"/>
      <c r="K52" s="9"/>
      <c r="L52" s="6">
        <v>457.20493190043499</v>
      </c>
      <c r="M52" s="5">
        <v>426.4</v>
      </c>
      <c r="N52" s="6">
        <v>481.14245448474497</v>
      </c>
      <c r="O52" s="5">
        <v>487.6</v>
      </c>
      <c r="P52" s="6">
        <v>499.453371774451</v>
      </c>
      <c r="Q52" s="5">
        <v>487.6</v>
      </c>
    </row>
    <row r="53" spans="1:17" ht="15.75" x14ac:dyDescent="0.25">
      <c r="A53" s="9" t="s">
        <v>71</v>
      </c>
      <c r="B53" s="9" t="s">
        <v>106</v>
      </c>
      <c r="C53" s="5" t="s">
        <v>92</v>
      </c>
      <c r="D53" s="18">
        <f>Таблица1[[#This Row],[13]]+Таблица1[[#This Row],[15]]+Таблица1[[#This Row],[17]]</f>
        <v>2394.6</v>
      </c>
      <c r="E53" s="18">
        <f>Таблица1[[#This Row],[12]]+Таблица1[[#This Row],[14]]+Таблица1[[#This Row],[16]]</f>
        <v>2469.7884500055538</v>
      </c>
      <c r="F53" s="18">
        <f>Таблица1[[#This Row],[5]]-Таблица1[[#This Row],[4]]</f>
        <v>75.188450005553932</v>
      </c>
      <c r="G53" s="31">
        <f>Таблица1[[#This Row],[6]]*18.12</f>
        <v>1362.4147141006374</v>
      </c>
      <c r="H53" s="9"/>
      <c r="I53" s="9"/>
      <c r="J53" s="9"/>
      <c r="K53" s="9"/>
      <c r="L53" s="6">
        <v>825.78845000555395</v>
      </c>
      <c r="M53" s="5">
        <v>879.4</v>
      </c>
      <c r="N53" s="6">
        <v>821</v>
      </c>
      <c r="O53" s="5">
        <v>757.6</v>
      </c>
      <c r="P53" s="6">
        <v>823</v>
      </c>
      <c r="Q53" s="5">
        <v>757.6</v>
      </c>
    </row>
    <row r="54" spans="1:17" ht="15.75" x14ac:dyDescent="0.25">
      <c r="A54" s="9" t="s">
        <v>72</v>
      </c>
      <c r="B54" s="9" t="s">
        <v>106</v>
      </c>
      <c r="C54" s="5" t="s">
        <v>92</v>
      </c>
      <c r="D54" s="18">
        <f>Таблица1[[#This Row],[13]]+Таблица1[[#This Row],[15]]+Таблица1[[#This Row],[17]]</f>
        <v>1345.2</v>
      </c>
      <c r="E54" s="18">
        <f>Таблица1[[#This Row],[12]]+Таблица1[[#This Row],[14]]+Таблица1[[#This Row],[16]]</f>
        <v>1690.7499919414631</v>
      </c>
      <c r="F54" s="18">
        <f>Таблица1[[#This Row],[5]]-Таблица1[[#This Row],[4]]</f>
        <v>345.54999194146308</v>
      </c>
      <c r="G54" s="31">
        <f>Таблица1[[#This Row],[6]]*18.12</f>
        <v>6261.3658539793114</v>
      </c>
      <c r="H54" s="9"/>
      <c r="I54" s="9"/>
      <c r="J54" s="9"/>
      <c r="K54" s="9"/>
      <c r="L54" s="6">
        <v>563.08029144581405</v>
      </c>
      <c r="M54" s="5">
        <v>494.6</v>
      </c>
      <c r="N54" s="6">
        <v>572.41436199346902</v>
      </c>
      <c r="O54" s="5">
        <v>425.3</v>
      </c>
      <c r="P54" s="6">
        <v>555.25533850218005</v>
      </c>
      <c r="Q54" s="5">
        <v>425.3</v>
      </c>
    </row>
    <row r="55" spans="1:17" ht="15.75" x14ac:dyDescent="0.25">
      <c r="A55" s="9" t="s">
        <v>73</v>
      </c>
      <c r="B55" s="9" t="s">
        <v>106</v>
      </c>
      <c r="C55" s="5" t="s">
        <v>92</v>
      </c>
      <c r="D55" s="18">
        <f>Таблица1[[#This Row],[13]]+Таблица1[[#This Row],[15]]+Таблица1[[#This Row],[17]]</f>
        <v>1594.8000000000002</v>
      </c>
      <c r="E55" s="18">
        <f>Таблица1[[#This Row],[12]]+Таблица1[[#This Row],[14]]+Таблица1[[#This Row],[16]]</f>
        <v>2233.0178198079939</v>
      </c>
      <c r="F55" s="18">
        <f>Таблица1[[#This Row],[5]]-Таблица1[[#This Row],[4]]</f>
        <v>638.21781980799369</v>
      </c>
      <c r="G55" s="31">
        <f>Таблица1[[#This Row],[6]]*18.12</f>
        <v>11564.506894920847</v>
      </c>
      <c r="H55" s="9"/>
      <c r="I55" s="9"/>
      <c r="J55" s="9"/>
      <c r="K55" s="9"/>
      <c r="L55" s="6">
        <v>714.033350498912</v>
      </c>
      <c r="M55" s="5">
        <v>862</v>
      </c>
      <c r="N55" s="6">
        <v>707.88949962822505</v>
      </c>
      <c r="O55" s="5">
        <v>366.4</v>
      </c>
      <c r="P55" s="6">
        <v>811.09496968085705</v>
      </c>
      <c r="Q55" s="5">
        <v>366.4</v>
      </c>
    </row>
    <row r="56" spans="1:17" ht="15.75" x14ac:dyDescent="0.25">
      <c r="A56" s="9" t="s">
        <v>74</v>
      </c>
      <c r="B56" s="9" t="s">
        <v>106</v>
      </c>
      <c r="C56" s="5" t="s">
        <v>92</v>
      </c>
      <c r="D56" s="18">
        <f>Таблица1[[#This Row],[13]]+Таблица1[[#This Row],[15]]+Таблица1[[#This Row],[17]]</f>
        <v>1789.6</v>
      </c>
      <c r="E56" s="18">
        <f>Таблица1[[#This Row],[12]]+Таблица1[[#This Row],[14]]+Таблица1[[#This Row],[16]]</f>
        <v>1915.7887613618441</v>
      </c>
      <c r="F56" s="18">
        <f>Таблица1[[#This Row],[5]]-Таблица1[[#This Row],[4]]</f>
        <v>126.18876136184417</v>
      </c>
      <c r="G56" s="31">
        <f>Таблица1[[#This Row],[6]]*18.12</f>
        <v>2286.5403558766166</v>
      </c>
      <c r="H56" s="9"/>
      <c r="I56" s="9"/>
      <c r="J56" s="9"/>
      <c r="K56" s="9"/>
      <c r="L56" s="6">
        <v>618.55030071880105</v>
      </c>
      <c r="M56" s="5">
        <v>584.79999999999995</v>
      </c>
      <c r="N56" s="6">
        <v>627.98270285085403</v>
      </c>
      <c r="O56" s="5">
        <v>602.4</v>
      </c>
      <c r="P56" s="6">
        <v>669.255757792189</v>
      </c>
      <c r="Q56" s="5">
        <v>602.4</v>
      </c>
    </row>
    <row r="57" spans="1:17" ht="15.75" x14ac:dyDescent="0.25">
      <c r="A57" s="9" t="s">
        <v>75</v>
      </c>
      <c r="B57" s="9" t="s">
        <v>106</v>
      </c>
      <c r="C57" s="5" t="s">
        <v>92</v>
      </c>
      <c r="D57" s="18">
        <f>Таблица1[[#This Row],[13]]+Таблица1[[#This Row],[15]]+Таблица1[[#This Row],[17]]</f>
        <v>2440.3999999999996</v>
      </c>
      <c r="E57" s="18">
        <f>Таблица1[[#This Row],[12]]+Таблица1[[#This Row],[14]]+Таблица1[[#This Row],[16]]</f>
        <v>2791.1036640624998</v>
      </c>
      <c r="F57" s="18">
        <f>Таблица1[[#This Row],[5]]-Таблица1[[#This Row],[4]]</f>
        <v>350.70366406250014</v>
      </c>
      <c r="G57" s="31">
        <f>Таблица1[[#This Row],[6]]*18.12</f>
        <v>6354.7503928125025</v>
      </c>
      <c r="H57" s="9"/>
      <c r="I57" s="9"/>
      <c r="J57" s="9"/>
      <c r="K57" s="9"/>
      <c r="L57" s="6">
        <v>656.416015625</v>
      </c>
      <c r="M57" s="5">
        <v>839.8</v>
      </c>
      <c r="N57" s="6">
        <v>1045.4626484375001</v>
      </c>
      <c r="O57" s="5">
        <v>800.3</v>
      </c>
      <c r="P57" s="6">
        <v>1089.2249999999999</v>
      </c>
      <c r="Q57" s="5">
        <v>800.3</v>
      </c>
    </row>
    <row r="58" spans="1:17" ht="15.75" x14ac:dyDescent="0.25">
      <c r="A58" s="9" t="s">
        <v>76</v>
      </c>
      <c r="B58" s="9" t="s">
        <v>106</v>
      </c>
      <c r="C58" s="5" t="s">
        <v>92</v>
      </c>
      <c r="D58" s="18">
        <f>Таблица1[[#This Row],[13]]+Таблица1[[#This Row],[15]]+Таблица1[[#This Row],[17]]</f>
        <v>1496.3</v>
      </c>
      <c r="E58" s="18">
        <f>Таблица1[[#This Row],[12]]+Таблица1[[#This Row],[14]]+Таблица1[[#This Row],[16]]</f>
        <v>1529.1700563430791</v>
      </c>
      <c r="F58" s="18">
        <f>Таблица1[[#This Row],[5]]-Таблица1[[#This Row],[4]]</f>
        <v>32.870056343079114</v>
      </c>
      <c r="G58" s="31">
        <f>Таблица1[[#This Row],[6]]*18.12</f>
        <v>595.60542093659353</v>
      </c>
      <c r="H58" s="9"/>
      <c r="I58" s="9"/>
      <c r="J58" s="9"/>
      <c r="K58" s="9"/>
      <c r="L58" s="6">
        <v>518.43101596832298</v>
      </c>
      <c r="M58" s="5">
        <v>451.7</v>
      </c>
      <c r="N58" s="6">
        <v>504.48101139068598</v>
      </c>
      <c r="O58" s="5">
        <v>522.29999999999995</v>
      </c>
      <c r="P58" s="6">
        <v>506.25802898406999</v>
      </c>
      <c r="Q58" s="5">
        <v>522.29999999999995</v>
      </c>
    </row>
    <row r="59" spans="1:17" ht="15.75" x14ac:dyDescent="0.25">
      <c r="A59" s="9" t="s">
        <v>77</v>
      </c>
      <c r="B59" s="9" t="s">
        <v>106</v>
      </c>
      <c r="C59" s="5" t="s">
        <v>92</v>
      </c>
      <c r="D59" s="18">
        <f>Таблица1[[#This Row],[13]]+Таблица1[[#This Row],[15]]+Таблица1[[#This Row],[17]]</f>
        <v>1791</v>
      </c>
      <c r="E59" s="18">
        <f>Таблица1[[#This Row],[12]]+Таблица1[[#This Row],[14]]+Таблица1[[#This Row],[16]]</f>
        <v>1556.08</v>
      </c>
      <c r="F59" s="18">
        <f>Таблица1[[#This Row],[5]]-Таблица1[[#This Row],[4]]</f>
        <v>-234.92000000000007</v>
      </c>
      <c r="G59" s="31">
        <f>Таблица1[[#This Row],[6]]*18.12</f>
        <v>-4256.7504000000017</v>
      </c>
      <c r="H59" s="9"/>
      <c r="I59" s="9"/>
      <c r="J59" s="9"/>
      <c r="K59" s="9"/>
      <c r="L59" s="6">
        <v>535.29999999999995</v>
      </c>
      <c r="M59" s="5">
        <v>704</v>
      </c>
      <c r="N59" s="6">
        <v>508.06</v>
      </c>
      <c r="O59" s="5">
        <v>543.5</v>
      </c>
      <c r="P59" s="6">
        <v>512.72</v>
      </c>
      <c r="Q59" s="5">
        <v>543.5</v>
      </c>
    </row>
    <row r="60" spans="1:17" ht="15.75" x14ac:dyDescent="0.25">
      <c r="A60" s="9" t="s">
        <v>78</v>
      </c>
      <c r="B60" s="9" t="s">
        <v>106</v>
      </c>
      <c r="C60" s="5" t="s">
        <v>92</v>
      </c>
      <c r="D60" s="18">
        <f>Таблица1[[#This Row],[13]]+Таблица1[[#This Row],[15]]+Таблица1[[#This Row],[17]]</f>
        <v>2627.2</v>
      </c>
      <c r="E60" s="18">
        <f>Таблица1[[#This Row],[12]]+Таблица1[[#This Row],[14]]+Таблица1[[#This Row],[16]]</f>
        <v>2510.0956269448097</v>
      </c>
      <c r="F60" s="18">
        <f>Таблица1[[#This Row],[5]]-Таблица1[[#This Row],[4]]</f>
        <v>-117.10437305519008</v>
      </c>
      <c r="G60" s="31">
        <f>Таблица1[[#This Row],[6]]*18.12</f>
        <v>-2121.9312397600443</v>
      </c>
      <c r="H60" s="9"/>
      <c r="I60" s="9"/>
      <c r="J60" s="9"/>
      <c r="K60" s="9"/>
      <c r="L60" s="6">
        <v>908.45336725748302</v>
      </c>
      <c r="M60" s="5">
        <v>733.6</v>
      </c>
      <c r="N60" s="6">
        <v>821.30587123023497</v>
      </c>
      <c r="O60" s="5">
        <v>946.8</v>
      </c>
      <c r="P60" s="6">
        <v>780.33638845709197</v>
      </c>
      <c r="Q60" s="5">
        <v>946.8</v>
      </c>
    </row>
    <row r="61" spans="1:17" ht="15.75" x14ac:dyDescent="0.25">
      <c r="A61" s="1" t="s">
        <v>18</v>
      </c>
      <c r="B61" s="36" t="s">
        <v>107</v>
      </c>
      <c r="C61" s="1" t="s">
        <v>91</v>
      </c>
      <c r="D61" s="23">
        <f>Таблица1[[#This Row],[9]]+Таблица1[[#This Row],[11]]</f>
        <v>1522.85</v>
      </c>
      <c r="E61" s="23">
        <f>Таблица1[[#This Row],[8]]+Таблица1[[#This Row],[10]]</f>
        <v>2039.41</v>
      </c>
      <c r="F61" s="23">
        <f>Таблица1[[#This Row],[5]]-Таблица1[[#This Row],[4]]</f>
        <v>516.56000000000017</v>
      </c>
      <c r="G61" s="32">
        <f>Таблица1[[#This Row],[6]]*18.12</f>
        <v>9360.0672000000031</v>
      </c>
      <c r="H61" s="20">
        <v>980.2</v>
      </c>
      <c r="I61" s="21">
        <v>753.16</v>
      </c>
      <c r="J61" s="20">
        <v>1059.21</v>
      </c>
      <c r="K61" s="22">
        <v>769.69</v>
      </c>
      <c r="L61" s="6"/>
      <c r="M61" s="3"/>
      <c r="N61" s="6"/>
      <c r="O61" s="19"/>
      <c r="P61" s="6"/>
      <c r="Q61" s="3"/>
    </row>
    <row r="62" spans="1:17" ht="15.75" x14ac:dyDescent="0.25">
      <c r="A62" s="9" t="s">
        <v>19</v>
      </c>
      <c r="B62" s="36" t="s">
        <v>107</v>
      </c>
      <c r="C62" s="9" t="s">
        <v>93</v>
      </c>
      <c r="D62" s="18">
        <f>Таблица1[[#This Row],[9]]+Таблица1[[#This Row],[11]]+Таблица1[[#This Row],[13]]+Таблица1[[#This Row],[15]]+Таблица1[[#This Row],[17]]</f>
        <v>3146.07</v>
      </c>
      <c r="E62" s="18">
        <f>Таблица1[[#This Row],[8]]+Таблица1[[#This Row],[10]]+Таблица1[[#This Row],[12]]+Таблица1[[#This Row],[14]]+Таблица1[[#This Row],[16]]</f>
        <v>3964.8452235080013</v>
      </c>
      <c r="F62" s="18">
        <f>Таблица1[[#This Row],[5]]-Таблица1[[#This Row],[4]]</f>
        <v>818.77522350800109</v>
      </c>
      <c r="G62" s="31">
        <f>Таблица1[[#This Row],[6]]*18.12</f>
        <v>14836.20704996498</v>
      </c>
      <c r="H62" s="20">
        <v>893.5</v>
      </c>
      <c r="I62" s="21">
        <v>661.7</v>
      </c>
      <c r="J62" s="20">
        <v>851.7</v>
      </c>
      <c r="K62" s="22">
        <v>664.37</v>
      </c>
      <c r="L62" s="6">
        <v>779.17834472656295</v>
      </c>
      <c r="M62" s="5">
        <v>642.20000000000005</v>
      </c>
      <c r="N62" s="6">
        <v>775.146240234375</v>
      </c>
      <c r="O62" s="5">
        <v>588.9</v>
      </c>
      <c r="P62" s="6">
        <v>665.32063854706303</v>
      </c>
      <c r="Q62" s="5">
        <v>588.9</v>
      </c>
    </row>
    <row r="63" spans="1:17" ht="15.75" x14ac:dyDescent="0.25">
      <c r="A63" s="9" t="s">
        <v>20</v>
      </c>
      <c r="B63" s="36" t="s">
        <v>107</v>
      </c>
      <c r="C63" s="9" t="s">
        <v>93</v>
      </c>
      <c r="D63" s="18">
        <f>Таблица1[[#This Row],[9]]+Таблица1[[#This Row],[11]]+Таблица1[[#This Row],[13]]+Таблица1[[#This Row],[15]]+Таблица1[[#This Row],[17]]</f>
        <v>2748.5299999999997</v>
      </c>
      <c r="E63" s="18">
        <f>Таблица1[[#This Row],[8]]+Таблица1[[#This Row],[10]]+Таблица1[[#This Row],[12]]+Таблица1[[#This Row],[14]]+Таблица1[[#This Row],[16]]</f>
        <v>2014.81987109375</v>
      </c>
      <c r="F63" s="18">
        <f>Таблица1[[#This Row],[5]]-Таблица1[[#This Row],[4]]</f>
        <v>-733.71012890624979</v>
      </c>
      <c r="G63" s="31">
        <f>Таблица1[[#This Row],[6]]*18.12</f>
        <v>-13294.827535781247</v>
      </c>
      <c r="H63" s="20">
        <v>400</v>
      </c>
      <c r="I63" s="21">
        <v>491.7</v>
      </c>
      <c r="J63" s="20">
        <v>402.64</v>
      </c>
      <c r="K63" s="22">
        <v>564.92999999999995</v>
      </c>
      <c r="L63" s="6">
        <v>401.005126953125</v>
      </c>
      <c r="M63" s="5">
        <v>547.29999999999995</v>
      </c>
      <c r="N63" s="6">
        <v>405.30674414062503</v>
      </c>
      <c r="O63" s="5">
        <v>572.29999999999995</v>
      </c>
      <c r="P63" s="6">
        <v>405.86799999999999</v>
      </c>
      <c r="Q63" s="5">
        <v>572.29999999999995</v>
      </c>
    </row>
    <row r="64" spans="1:17" ht="15.75" x14ac:dyDescent="0.25">
      <c r="A64" s="9" t="s">
        <v>58</v>
      </c>
      <c r="B64" s="36" t="s">
        <v>107</v>
      </c>
      <c r="C64" s="9" t="s">
        <v>93</v>
      </c>
      <c r="D64" s="18">
        <f>Таблица1[[#This Row],[9]]+Таблица1[[#This Row],[11]]+Таблица1[[#This Row],[13]]+Таблица1[[#This Row],[15]]+Таблица1[[#This Row],[17]]</f>
        <v>1979.02</v>
      </c>
      <c r="E64" s="18">
        <f>Таблица1[[#This Row],[8]]+Таблица1[[#This Row],[10]]+Таблица1[[#This Row],[12]]+Таблица1[[#This Row],[14]]+Таблица1[[#This Row],[16]]</f>
        <v>2406.7138964843753</v>
      </c>
      <c r="F64" s="18">
        <f>Таблица1[[#This Row],[5]]-Таблица1[[#This Row],[4]]</f>
        <v>427.69389648437527</v>
      </c>
      <c r="G64" s="31">
        <f>Таблица1[[#This Row],[6]]*18.12</f>
        <v>7749.8134042968804</v>
      </c>
      <c r="H64" s="20">
        <v>477.5</v>
      </c>
      <c r="I64" s="21">
        <v>378.35</v>
      </c>
      <c r="J64" s="20">
        <v>482.3</v>
      </c>
      <c r="K64" s="22">
        <v>401.77</v>
      </c>
      <c r="L64" s="6">
        <v>471.761962890625</v>
      </c>
      <c r="M64" s="5">
        <v>367.3</v>
      </c>
      <c r="N64" s="6">
        <v>489.23593359375002</v>
      </c>
      <c r="O64" s="5">
        <v>415.8</v>
      </c>
      <c r="P64" s="6">
        <v>485.916</v>
      </c>
      <c r="Q64" s="5">
        <v>415.8</v>
      </c>
    </row>
    <row r="65" spans="1:17" ht="15.75" x14ac:dyDescent="0.25">
      <c r="A65" s="9" t="s">
        <v>21</v>
      </c>
      <c r="B65" s="36" t="s">
        <v>107</v>
      </c>
      <c r="C65" s="9" t="s">
        <v>93</v>
      </c>
      <c r="D65" s="18">
        <f>Таблица1[[#This Row],[9]]+Таблица1[[#This Row],[11]]+Таблица1[[#This Row],[13]]+Таблица1[[#This Row],[15]]+Таблица1[[#This Row],[17]]</f>
        <v>2907.5299999999997</v>
      </c>
      <c r="E65" s="18">
        <f>Таблица1[[#This Row],[8]]+Таблица1[[#This Row],[10]]+Таблица1[[#This Row],[12]]+Таблица1[[#This Row],[14]]+Таблица1[[#This Row],[16]]</f>
        <v>6473.0593906250006</v>
      </c>
      <c r="F65" s="18">
        <f>Таблица1[[#This Row],[5]]-Таблица1[[#This Row],[4]]</f>
        <v>3565.5293906250008</v>
      </c>
      <c r="G65" s="31">
        <f>Таблица1[[#This Row],[6]]*18.12</f>
        <v>64607.392558125015</v>
      </c>
      <c r="H65" s="20">
        <v>1584.3</v>
      </c>
      <c r="I65" s="21">
        <v>726.87</v>
      </c>
      <c r="J65" s="20">
        <v>1500</v>
      </c>
      <c r="K65" s="22">
        <v>681.36</v>
      </c>
      <c r="L65" s="6">
        <v>1046.8291015625</v>
      </c>
      <c r="M65" s="5">
        <v>709.3</v>
      </c>
      <c r="N65" s="6">
        <v>1227.1082890625</v>
      </c>
      <c r="O65" s="5">
        <v>395</v>
      </c>
      <c r="P65" s="6">
        <v>1114.8219999999999</v>
      </c>
      <c r="Q65" s="5">
        <v>395</v>
      </c>
    </row>
    <row r="66" spans="1:17" ht="15.75" x14ac:dyDescent="0.25">
      <c r="A66" s="9" t="s">
        <v>22</v>
      </c>
      <c r="B66" s="36" t="s">
        <v>107</v>
      </c>
      <c r="C66" s="9" t="s">
        <v>93</v>
      </c>
      <c r="D66" s="18">
        <f>Таблица1[[#This Row],[9]]+Таблица1[[#This Row],[11]]+Таблица1[[#This Row],[13]]+Таблица1[[#This Row],[15]]+Таблица1[[#This Row],[17]]</f>
        <v>1907.23</v>
      </c>
      <c r="E66" s="18">
        <f>Таблица1[[#This Row],[8]]+Таблица1[[#This Row],[10]]+Таблица1[[#This Row],[12]]+Таблица1[[#This Row],[14]]+Таблица1[[#This Row],[16]]</f>
        <v>2653.1310273437498</v>
      </c>
      <c r="F66" s="18">
        <f>Таблица1[[#This Row],[5]]-Таблица1[[#This Row],[4]]</f>
        <v>745.90102734374977</v>
      </c>
      <c r="G66" s="31">
        <f>Таблица1[[#This Row],[6]]*18.12</f>
        <v>13515.726615468746</v>
      </c>
      <c r="H66" s="20">
        <v>626.4</v>
      </c>
      <c r="I66" s="21">
        <v>398.11</v>
      </c>
      <c r="J66" s="20">
        <v>530</v>
      </c>
      <c r="K66" s="22">
        <v>412.82</v>
      </c>
      <c r="L66" s="6">
        <v>474.44140625</v>
      </c>
      <c r="M66" s="5">
        <v>365.3</v>
      </c>
      <c r="N66" s="6">
        <v>494.62062109375</v>
      </c>
      <c r="O66" s="5">
        <v>365.5</v>
      </c>
      <c r="P66" s="6">
        <v>527.66899999999998</v>
      </c>
      <c r="Q66" s="5">
        <v>365.5</v>
      </c>
    </row>
    <row r="67" spans="1:17" ht="15.75" x14ac:dyDescent="0.25">
      <c r="A67" s="9" t="s">
        <v>23</v>
      </c>
      <c r="B67" s="36" t="s">
        <v>107</v>
      </c>
      <c r="C67" s="9" t="s">
        <v>93</v>
      </c>
      <c r="D67" s="18">
        <f>Таблица1[[#This Row],[9]]+Таблица1[[#This Row],[11]]+Таблица1[[#This Row],[13]]+Таблица1[[#This Row],[15]]+Таблица1[[#This Row],[17]]</f>
        <v>1925.8600000000001</v>
      </c>
      <c r="E67" s="18">
        <f>Таблица1[[#This Row],[8]]+Таблица1[[#This Row],[10]]+Таблица1[[#This Row],[12]]+Таблица1[[#This Row],[14]]+Таблица1[[#This Row],[16]]</f>
        <v>2490.9417148437501</v>
      </c>
      <c r="F67" s="18">
        <f>Таблица1[[#This Row],[5]]-Таблица1[[#This Row],[4]]</f>
        <v>565.08171484374998</v>
      </c>
      <c r="G67" s="31">
        <f>Таблица1[[#This Row],[6]]*18.12</f>
        <v>10239.280672968751</v>
      </c>
      <c r="H67" s="20">
        <v>503.23</v>
      </c>
      <c r="I67" s="21">
        <v>423.86</v>
      </c>
      <c r="J67" s="20">
        <v>495</v>
      </c>
      <c r="K67" s="22">
        <v>378.3</v>
      </c>
      <c r="L67" s="6">
        <v>481.6240234375</v>
      </c>
      <c r="M67" s="5">
        <v>389.1</v>
      </c>
      <c r="N67" s="6">
        <v>490.09769140625002</v>
      </c>
      <c r="O67" s="5">
        <v>367.3</v>
      </c>
      <c r="P67" s="6">
        <v>520.99</v>
      </c>
      <c r="Q67" s="5">
        <v>367.3</v>
      </c>
    </row>
    <row r="68" spans="1:17" ht="15.75" x14ac:dyDescent="0.25">
      <c r="A68" s="9" t="s">
        <v>60</v>
      </c>
      <c r="B68" s="36" t="s">
        <v>107</v>
      </c>
      <c r="C68" s="9" t="s">
        <v>93</v>
      </c>
      <c r="D68" s="18">
        <f>Таблица1[[#This Row],[9]]+Таблица1[[#This Row],[11]]+Таблица1[[#This Row],[13]]+Таблица1[[#This Row],[15]]+Таблица1[[#This Row],[17]]</f>
        <v>5785.83</v>
      </c>
      <c r="E68" s="18">
        <f>Таблица1[[#This Row],[8]]+Таблица1[[#This Row],[10]]+Таблица1[[#This Row],[12]]+Таблица1[[#This Row],[14]]+Таблица1[[#This Row],[16]]</f>
        <v>6791.2</v>
      </c>
      <c r="F68" s="18">
        <f>Таблица1[[#This Row],[5]]-Таблица1[[#This Row],[4]]</f>
        <v>1005.3699999999999</v>
      </c>
      <c r="G68" s="31">
        <f>Таблица1[[#This Row],[6]]*18.12</f>
        <v>18217.304399999997</v>
      </c>
      <c r="H68" s="20">
        <v>1153.2</v>
      </c>
      <c r="I68" s="21">
        <v>1231.06</v>
      </c>
      <c r="J68" s="20">
        <v>1092</v>
      </c>
      <c r="K68" s="22">
        <v>1197.97</v>
      </c>
      <c r="L68" s="6">
        <v>1514</v>
      </c>
      <c r="M68" s="5">
        <v>1080.2</v>
      </c>
      <c r="N68" s="6">
        <v>1565</v>
      </c>
      <c r="O68" s="5">
        <v>1138.3</v>
      </c>
      <c r="P68" s="6">
        <v>1467</v>
      </c>
      <c r="Q68" s="5">
        <v>1138.3</v>
      </c>
    </row>
    <row r="69" spans="1:17" ht="15.75" x14ac:dyDescent="0.25">
      <c r="A69" s="9" t="s">
        <v>24</v>
      </c>
      <c r="B69" s="36" t="s">
        <v>107</v>
      </c>
      <c r="C69" s="9" t="s">
        <v>93</v>
      </c>
      <c r="D69" s="18">
        <f>Таблица1[[#This Row],[9]]+Таблица1[[#This Row],[11]]+Таблица1[[#This Row],[13]]+Таблица1[[#This Row],[15]]+Таблица1[[#This Row],[17]]</f>
        <v>1919.2799999999997</v>
      </c>
      <c r="E69" s="18">
        <f>Таблица1[[#This Row],[8]]+Таблица1[[#This Row],[10]]+Таблица1[[#This Row],[12]]+Таблица1[[#This Row],[14]]+Таблица1[[#This Row],[16]]</f>
        <v>2477.7846992187501</v>
      </c>
      <c r="F69" s="18">
        <f>Таблица1[[#This Row],[5]]-Таблица1[[#This Row],[4]]</f>
        <v>558.50469921875037</v>
      </c>
      <c r="G69" s="31">
        <f>Таблица1[[#This Row],[6]]*18.12</f>
        <v>10120.105149843757</v>
      </c>
      <c r="H69" s="20">
        <v>550</v>
      </c>
      <c r="I69" s="21">
        <v>407.47</v>
      </c>
      <c r="J69" s="20">
        <v>483.24</v>
      </c>
      <c r="K69" s="22">
        <v>412.81</v>
      </c>
      <c r="L69" s="6">
        <v>461.6220703125</v>
      </c>
      <c r="M69" s="5">
        <v>373.8</v>
      </c>
      <c r="N69" s="6">
        <v>474.53562890625</v>
      </c>
      <c r="O69" s="5">
        <v>362.6</v>
      </c>
      <c r="P69" s="6">
        <v>508.387</v>
      </c>
      <c r="Q69" s="5">
        <v>362.6</v>
      </c>
    </row>
    <row r="70" spans="1:17" ht="15.75" x14ac:dyDescent="0.25">
      <c r="A70" s="9" t="s">
        <v>25</v>
      </c>
      <c r="B70" s="36" t="s">
        <v>107</v>
      </c>
      <c r="C70" s="9" t="s">
        <v>93</v>
      </c>
      <c r="D70" s="18">
        <f>Таблица1[[#This Row],[9]]+Таблица1[[#This Row],[11]]+Таблица1[[#This Row],[13]]+Таблица1[[#This Row],[15]]+Таблица1[[#This Row],[17]]</f>
        <v>2259.46</v>
      </c>
      <c r="E70" s="18">
        <f>Таблица1[[#This Row],[8]]+Таблица1[[#This Row],[10]]+Таблица1[[#This Row],[12]]+Таблица1[[#This Row],[14]]+Таблица1[[#This Row],[16]]</f>
        <v>4913.1053454589855</v>
      </c>
      <c r="F70" s="18">
        <f>Таблица1[[#This Row],[5]]-Таблица1[[#This Row],[4]]</f>
        <v>2653.6453454589855</v>
      </c>
      <c r="G70" s="31">
        <f>Таблица1[[#This Row],[6]]*18.12</f>
        <v>48084.053659716817</v>
      </c>
      <c r="H70" s="20">
        <v>975.72</v>
      </c>
      <c r="I70" s="21">
        <v>779.46</v>
      </c>
      <c r="J70" s="20">
        <v>990</v>
      </c>
      <c r="K70" s="22">
        <v>756.3</v>
      </c>
      <c r="L70" s="6">
        <v>965.37814331054699</v>
      </c>
      <c r="M70" s="5">
        <v>206.5</v>
      </c>
      <c r="N70" s="6">
        <v>939.35290527343795</v>
      </c>
      <c r="O70" s="5">
        <v>258.60000000000002</v>
      </c>
      <c r="P70" s="6">
        <v>1042.654296875</v>
      </c>
      <c r="Q70" s="5">
        <v>258.60000000000002</v>
      </c>
    </row>
    <row r="71" spans="1:17" ht="15.75" x14ac:dyDescent="0.25">
      <c r="A71" s="9" t="s">
        <v>29</v>
      </c>
      <c r="B71" s="36" t="s">
        <v>107</v>
      </c>
      <c r="C71" s="9" t="s">
        <v>93</v>
      </c>
      <c r="D71" s="18">
        <f>Таблица1[[#This Row],[9]]+Таблица1[[#This Row],[11]]+Таблица1[[#This Row],[13]]+Таблица1[[#This Row],[15]]+Таблица1[[#This Row],[17]]</f>
        <v>4206.54</v>
      </c>
      <c r="E71" s="18">
        <f>Таблица1[[#This Row],[8]]+Таблица1[[#This Row],[10]]+Таблица1[[#This Row],[12]]+Таблица1[[#This Row],[14]]+Таблица1[[#This Row],[16]]</f>
        <v>6007.4614189473014</v>
      </c>
      <c r="F71" s="18">
        <f>Таблица1[[#This Row],[5]]-Таблица1[[#This Row],[4]]</f>
        <v>1800.9214189473014</v>
      </c>
      <c r="G71" s="31">
        <f>Таблица1[[#This Row],[6]]*18.12</f>
        <v>32632.696111325102</v>
      </c>
      <c r="H71" s="20">
        <v>1427.28</v>
      </c>
      <c r="I71" s="21">
        <v>872.82</v>
      </c>
      <c r="J71" s="20">
        <v>1396.85</v>
      </c>
      <c r="K71" s="24">
        <v>907.02</v>
      </c>
      <c r="L71" s="6">
        <v>1245.0603124183301</v>
      </c>
      <c r="M71" s="5">
        <v>833.7</v>
      </c>
      <c r="N71" s="6">
        <v>961.80851431433598</v>
      </c>
      <c r="O71" s="5">
        <v>796.5</v>
      </c>
      <c r="P71" s="6">
        <v>976.46259221463504</v>
      </c>
      <c r="Q71" s="5">
        <v>796.5</v>
      </c>
    </row>
    <row r="72" spans="1:17" ht="15.75" x14ac:dyDescent="0.25">
      <c r="A72" s="9" t="s">
        <v>30</v>
      </c>
      <c r="B72" s="36" t="s">
        <v>107</v>
      </c>
      <c r="C72" s="9" t="s">
        <v>93</v>
      </c>
      <c r="D72" s="18">
        <f>Таблица1[[#This Row],[9]]+Таблица1[[#This Row],[11]]+Таблица1[[#This Row],[13]]+Таблица1[[#This Row],[15]]+Таблица1[[#This Row],[17]]</f>
        <v>2797.82</v>
      </c>
      <c r="E72" s="18">
        <f>Таблица1[[#This Row],[8]]+Таблица1[[#This Row],[10]]+Таблица1[[#This Row],[12]]+Таблица1[[#This Row],[14]]+Таблица1[[#This Row],[16]]</f>
        <v>3872.267755859375</v>
      </c>
      <c r="F72" s="18">
        <f>Таблица1[[#This Row],[5]]-Таблица1[[#This Row],[4]]</f>
        <v>1074.4477558593749</v>
      </c>
      <c r="G72" s="31">
        <f>Таблица1[[#This Row],[6]]*18.12</f>
        <v>19468.993336171872</v>
      </c>
      <c r="H72" s="20">
        <v>870.1</v>
      </c>
      <c r="I72" s="21">
        <v>537.9</v>
      </c>
      <c r="J72" s="20">
        <v>784.67</v>
      </c>
      <c r="K72" s="22">
        <v>580.91999999999996</v>
      </c>
      <c r="L72" s="6">
        <v>748.740966796875</v>
      </c>
      <c r="M72" s="5">
        <v>540.20000000000005</v>
      </c>
      <c r="N72" s="6">
        <v>725.69378906249995</v>
      </c>
      <c r="O72" s="5">
        <v>569.4</v>
      </c>
      <c r="P72" s="6">
        <v>743.0630000000001</v>
      </c>
      <c r="Q72" s="5">
        <v>569.4</v>
      </c>
    </row>
    <row r="73" spans="1:17" ht="15.75" x14ac:dyDescent="0.25">
      <c r="A73" s="5" t="s">
        <v>42</v>
      </c>
      <c r="B73" s="5" t="s">
        <v>108</v>
      </c>
      <c r="C73" s="5" t="s">
        <v>92</v>
      </c>
      <c r="D73" s="18">
        <f>Таблица1[[#This Row],[13]]+Таблица1[[#This Row],[15]]+Таблица1[[#This Row],[17]]</f>
        <v>3304.6000000000004</v>
      </c>
      <c r="E73" s="18">
        <f>Таблица1[[#This Row],[12]]+Таблица1[[#This Row],[14]]+Таблица1[[#This Row],[16]]</f>
        <v>3113</v>
      </c>
      <c r="F73" s="25">
        <f>Таблица1[[#This Row],[5]]-Таблица1[[#This Row],[4]]</f>
        <v>-191.60000000000036</v>
      </c>
      <c r="G73" s="33">
        <f>Таблица1[[#This Row],[6]]*18.12</f>
        <v>-3471.7920000000067</v>
      </c>
      <c r="H73" s="5"/>
      <c r="I73" s="5"/>
      <c r="J73" s="5"/>
      <c r="K73" s="5"/>
      <c r="L73" s="6">
        <v>1033</v>
      </c>
      <c r="M73" s="5">
        <v>1039.2</v>
      </c>
      <c r="N73" s="6">
        <v>1010</v>
      </c>
      <c r="O73" s="5">
        <v>1132.7</v>
      </c>
      <c r="P73" s="6">
        <v>1070</v>
      </c>
      <c r="Q73" s="5">
        <v>1132.7</v>
      </c>
    </row>
    <row r="74" spans="1:17" ht="15.75" x14ac:dyDescent="0.25">
      <c r="A74" s="17" t="s">
        <v>16</v>
      </c>
      <c r="B74" s="5" t="s">
        <v>108</v>
      </c>
      <c r="C74" s="14" t="s">
        <v>91</v>
      </c>
      <c r="D74" s="23">
        <f>Таблица1[[#This Row],[9]]+Таблица1[[#This Row],[11]]</f>
        <v>1447.0500000000002</v>
      </c>
      <c r="E74" s="23">
        <f>Таблица1[[#This Row],[8]]+Таблица1[[#This Row],[10]]</f>
        <v>2341</v>
      </c>
      <c r="F74" s="26">
        <f>Таблица1[[#This Row],[5]]-Таблица1[[#This Row],[4]]</f>
        <v>893.94999999999982</v>
      </c>
      <c r="G74" s="34">
        <f>Таблица1[[#This Row],[6]]*18.12</f>
        <v>16198.373999999998</v>
      </c>
      <c r="H74" s="9" t="s">
        <v>100</v>
      </c>
      <c r="I74" s="9">
        <v>720.59</v>
      </c>
      <c r="J74" s="9" t="s">
        <v>101</v>
      </c>
      <c r="K74" s="9">
        <v>726.46</v>
      </c>
      <c r="L74" s="11"/>
      <c r="M74" s="27"/>
      <c r="N74" s="11"/>
      <c r="O74" s="28"/>
      <c r="P74" s="11"/>
      <c r="Q74" s="27"/>
    </row>
    <row r="75" spans="1:17" ht="21" x14ac:dyDescent="0.25">
      <c r="A75" s="35" t="s">
        <v>104</v>
      </c>
      <c r="B75" s="10"/>
      <c r="C75" s="10"/>
      <c r="D75" s="26"/>
      <c r="E75" s="26"/>
      <c r="F75" s="26"/>
      <c r="G75" s="34">
        <f>SUM(G3:G74)</f>
        <v>838498.72546911042</v>
      </c>
      <c r="H75" s="15"/>
      <c r="I75" s="10"/>
      <c r="J75" s="12"/>
      <c r="K75" s="10"/>
      <c r="L75" s="11"/>
      <c r="M75" s="12"/>
      <c r="N75" s="11"/>
      <c r="O75" s="12"/>
      <c r="P75" s="11"/>
      <c r="Q75" s="12"/>
    </row>
  </sheetData>
  <mergeCells count="12">
    <mergeCell ref="L1:M1"/>
    <mergeCell ref="N1:O1"/>
    <mergeCell ref="P1:Q1"/>
    <mergeCell ref="B1:B2"/>
    <mergeCell ref="C1:C2"/>
    <mergeCell ref="D1:D2"/>
    <mergeCell ref="E1:E2"/>
    <mergeCell ref="F1:F2"/>
    <mergeCell ref="G1:G2"/>
    <mergeCell ref="H1:I1"/>
    <mergeCell ref="J1:K1"/>
    <mergeCell ref="A1:A2"/>
  </mergeCells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StrKomServ</dc:creator>
  <cp:lastModifiedBy>StrKomServ</cp:lastModifiedBy>
  <dcterms:created xsi:type="dcterms:W3CDTF">2015-04-07T04:05:52Z</dcterms:created>
  <dcterms:modified xsi:type="dcterms:W3CDTF">2015-04-07T05:50:38Z</dcterms:modified>
</cp:coreProperties>
</file>